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330" activeTab="4"/>
  </bookViews>
  <sheets>
    <sheet name="10.GESTION DE LA TECNOLOGIA " sheetId="10" r:id="rId1"/>
    <sheet name="09.MISIONAL" sheetId="9" r:id="rId2"/>
    <sheet name="08. TALENTO HUMANO " sheetId="8" r:id="rId3"/>
    <sheet name="07. G. FINANCIERA" sheetId="7" r:id="rId4"/>
    <sheet name="06. AMBIENTE FISICO" sheetId="6" r:id="rId5"/>
    <sheet name="05. G. CONTRATACION" sheetId="5" r:id="rId6"/>
    <sheet name="04. INFORMACION Y COM." sheetId="4" r:id="rId7"/>
    <sheet name="03. PLANEACION ORG." sheetId="3" r:id="rId8"/>
    <sheet name="02. G. JURIDICA" sheetId="2" r:id="rId9"/>
    <sheet name="01. MEJORAMIENTO CONTINUO" sheetId="1" r:id="rId10"/>
  </sheets>
  <definedNames>
    <definedName name="_xlnm._FilterDatabase" localSheetId="1" hidden="1">'09.MISIONAL'!$B$8:$AB$336</definedName>
  </definedNames>
  <calcPr calcId="144525"/>
</workbook>
</file>

<file path=xl/calcChain.xml><?xml version="1.0" encoding="utf-8"?>
<calcChain xmlns="http://schemas.openxmlformats.org/spreadsheetml/2006/main">
  <c r="Z286" i="9" l="1"/>
  <c r="Z237" i="9"/>
  <c r="Z127" i="9"/>
  <c r="Z34" i="9"/>
  <c r="Z17" i="9"/>
  <c r="Z11" i="9"/>
  <c r="Z20" i="7" l="1"/>
  <c r="X11" i="5"/>
  <c r="Z20" i="4" l="1"/>
  <c r="Z33" i="1" l="1"/>
  <c r="Z45" i="1" s="1"/>
</calcChain>
</file>

<file path=xl/comments1.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10.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2.xml><?xml version="1.0" encoding="utf-8"?>
<comments xmlns="http://schemas.openxmlformats.org/spreadsheetml/2006/main">
  <authors>
    <author>LIDER ALMERA</author>
    <author>LIDER LABORATORIO</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 ref="L52" authorId="1">
      <text>
        <r>
          <rPr>
            <b/>
            <sz val="9"/>
            <color indexed="81"/>
            <rFont val="Tahoma"/>
            <family val="2"/>
          </rPr>
          <t>LIDER LABORATORIO:</t>
        </r>
        <r>
          <rPr>
            <sz val="9"/>
            <color indexed="81"/>
            <rFont val="Tahoma"/>
            <family val="2"/>
          </rPr>
          <t xml:space="preserve">
Linea base con cohorte septiembre 2021</t>
        </r>
      </text>
    </comment>
    <comment ref="L53" authorId="1">
      <text>
        <r>
          <rPr>
            <b/>
            <sz val="9"/>
            <color indexed="81"/>
            <rFont val="Tahoma"/>
            <family val="2"/>
          </rPr>
          <t>LIDER LABORATORIO:</t>
        </r>
        <r>
          <rPr>
            <sz val="9"/>
            <color indexed="81"/>
            <rFont val="Tahoma"/>
            <family val="2"/>
          </rPr>
          <t xml:space="preserve">
Linea base con cohorte septiembre 2021</t>
        </r>
      </text>
    </comment>
    <comment ref="L54" authorId="1">
      <text>
        <r>
          <rPr>
            <b/>
            <sz val="9"/>
            <color indexed="81"/>
            <rFont val="Tahoma"/>
            <family val="2"/>
          </rPr>
          <t>LIDER LABORATORIO:</t>
        </r>
        <r>
          <rPr>
            <sz val="9"/>
            <color indexed="81"/>
            <rFont val="Tahoma"/>
            <family val="2"/>
          </rPr>
          <t xml:space="preserve">
Linea base con cohorte septiembre 2021</t>
        </r>
      </text>
    </comment>
    <comment ref="L57" authorId="1">
      <text>
        <r>
          <rPr>
            <b/>
            <sz val="9"/>
            <color indexed="81"/>
            <rFont val="Tahoma"/>
            <family val="2"/>
          </rPr>
          <t>LIDER LABORATORIO:</t>
        </r>
        <r>
          <rPr>
            <sz val="9"/>
            <color indexed="81"/>
            <rFont val="Tahoma"/>
            <family val="2"/>
          </rPr>
          <t xml:space="preserve">
Linea base con cohorte septiembre 2021</t>
        </r>
      </text>
    </comment>
    <comment ref="L58" authorId="1">
      <text>
        <r>
          <rPr>
            <b/>
            <sz val="9"/>
            <color indexed="81"/>
            <rFont val="Tahoma"/>
            <family val="2"/>
          </rPr>
          <t>LIDER LABORATORIO:</t>
        </r>
        <r>
          <rPr>
            <sz val="9"/>
            <color indexed="81"/>
            <rFont val="Tahoma"/>
            <family val="2"/>
          </rPr>
          <t xml:space="preserve">
Linea base con cohorte septiembre 2021</t>
        </r>
      </text>
    </comment>
    <comment ref="L59" authorId="1">
      <text>
        <r>
          <rPr>
            <b/>
            <sz val="9"/>
            <color indexed="81"/>
            <rFont val="Tahoma"/>
            <family val="2"/>
          </rPr>
          <t>LIDER LABORATORIO:</t>
        </r>
        <r>
          <rPr>
            <sz val="9"/>
            <color indexed="81"/>
            <rFont val="Tahoma"/>
            <family val="2"/>
          </rPr>
          <t xml:space="preserve">
Linea base con cohorte septiembre 2021</t>
        </r>
      </text>
    </comment>
    <comment ref="L62" authorId="1">
      <text>
        <r>
          <rPr>
            <b/>
            <sz val="9"/>
            <color indexed="81"/>
            <rFont val="Tahoma"/>
            <family val="2"/>
          </rPr>
          <t>LIDER LABORATORIO:</t>
        </r>
        <r>
          <rPr>
            <sz val="9"/>
            <color indexed="81"/>
            <rFont val="Tahoma"/>
            <family val="2"/>
          </rPr>
          <t xml:space="preserve">
Linea base con cohorte septiembre 2021</t>
        </r>
      </text>
    </comment>
    <comment ref="L63" authorId="1">
      <text>
        <r>
          <rPr>
            <b/>
            <sz val="9"/>
            <color indexed="81"/>
            <rFont val="Tahoma"/>
            <family val="2"/>
          </rPr>
          <t>LIDER LABORATORIO:</t>
        </r>
        <r>
          <rPr>
            <sz val="9"/>
            <color indexed="81"/>
            <rFont val="Tahoma"/>
            <family val="2"/>
          </rPr>
          <t xml:space="preserve">
Linea base con cohorte septiembre 2021</t>
        </r>
      </text>
    </comment>
    <comment ref="L64" authorId="1">
      <text>
        <r>
          <rPr>
            <b/>
            <sz val="9"/>
            <color indexed="81"/>
            <rFont val="Tahoma"/>
            <family val="2"/>
          </rPr>
          <t>LIDER LABORATORIO:</t>
        </r>
        <r>
          <rPr>
            <sz val="9"/>
            <color indexed="81"/>
            <rFont val="Tahoma"/>
            <family val="2"/>
          </rPr>
          <t xml:space="preserve">
Linea base con cohorte septiembre 2021</t>
        </r>
      </text>
    </comment>
    <comment ref="L67" authorId="1">
      <text>
        <r>
          <rPr>
            <b/>
            <sz val="9"/>
            <color indexed="81"/>
            <rFont val="Tahoma"/>
            <family val="2"/>
          </rPr>
          <t>LIDER LABORATORIO:</t>
        </r>
        <r>
          <rPr>
            <sz val="9"/>
            <color indexed="81"/>
            <rFont val="Tahoma"/>
            <family val="2"/>
          </rPr>
          <t xml:space="preserve">
Linea base con cohorte septiembre 2021</t>
        </r>
      </text>
    </comment>
    <comment ref="L68" authorId="1">
      <text>
        <r>
          <rPr>
            <b/>
            <sz val="9"/>
            <color indexed="81"/>
            <rFont val="Tahoma"/>
            <family val="2"/>
          </rPr>
          <t>LIDER LABORATORIO:</t>
        </r>
        <r>
          <rPr>
            <sz val="9"/>
            <color indexed="81"/>
            <rFont val="Tahoma"/>
            <family val="2"/>
          </rPr>
          <t xml:space="preserve">
Linea base con cohorte septiembre 2021</t>
        </r>
      </text>
    </comment>
    <comment ref="L69" authorId="1">
      <text>
        <r>
          <rPr>
            <b/>
            <sz val="9"/>
            <color indexed="81"/>
            <rFont val="Tahoma"/>
            <family val="2"/>
          </rPr>
          <t>LIDER LABORATORIO:</t>
        </r>
        <r>
          <rPr>
            <sz val="9"/>
            <color indexed="81"/>
            <rFont val="Tahoma"/>
            <family val="2"/>
          </rPr>
          <t xml:space="preserve">
Linea base con cohorte septiembre 2021</t>
        </r>
      </text>
    </comment>
    <comment ref="L72" authorId="1">
      <text>
        <r>
          <rPr>
            <b/>
            <sz val="9"/>
            <color indexed="81"/>
            <rFont val="Tahoma"/>
            <family val="2"/>
          </rPr>
          <t>LIDER LABORATORIO:</t>
        </r>
        <r>
          <rPr>
            <sz val="9"/>
            <color indexed="81"/>
            <rFont val="Tahoma"/>
            <family val="2"/>
          </rPr>
          <t xml:space="preserve">
Linea base con cohorte septiembre 2021</t>
        </r>
      </text>
    </comment>
    <comment ref="L73" authorId="1">
      <text>
        <r>
          <rPr>
            <b/>
            <sz val="9"/>
            <color indexed="81"/>
            <rFont val="Tahoma"/>
            <family val="2"/>
          </rPr>
          <t>LIDER LABORATORIO:</t>
        </r>
        <r>
          <rPr>
            <sz val="9"/>
            <color indexed="81"/>
            <rFont val="Tahoma"/>
            <family val="2"/>
          </rPr>
          <t xml:space="preserve">
Linea base con cohorte septiembre 2021</t>
        </r>
      </text>
    </comment>
    <comment ref="L74" authorId="1">
      <text>
        <r>
          <rPr>
            <b/>
            <sz val="9"/>
            <color indexed="81"/>
            <rFont val="Tahoma"/>
            <family val="2"/>
          </rPr>
          <t>LIDER LABORATORIO:</t>
        </r>
        <r>
          <rPr>
            <sz val="9"/>
            <color indexed="81"/>
            <rFont val="Tahoma"/>
            <family val="2"/>
          </rPr>
          <t xml:space="preserve">
Linea base con cohorte septiembre 2021</t>
        </r>
      </text>
    </comment>
  </commentList>
</comments>
</file>

<file path=xl/comments3.xml><?xml version="1.0" encoding="utf-8"?>
<comments xmlns="http://schemas.openxmlformats.org/spreadsheetml/2006/main">
  <authors>
    <author>LIDER ALMERA</author>
  </authors>
  <commentList>
    <comment ref="AB6"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4.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5.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6.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7.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8.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9.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sharedStrings.xml><?xml version="1.0" encoding="utf-8"?>
<sst xmlns="http://schemas.openxmlformats.org/spreadsheetml/2006/main" count="3368" uniqueCount="1542">
  <si>
    <t>GESTIÓN DE PLANEACIÓN ORGANIZACIONAL</t>
  </si>
  <si>
    <t>SISTEMA DE GESTION DE MEJORAMIENTO CONTINUO
Y GESTIÓN DE EVALUACIÓN Y CONTROL</t>
  </si>
  <si>
    <t>VERSIÓN</t>
  </si>
  <si>
    <t xml:space="preserve">FECHA DE APROBACION </t>
  </si>
  <si>
    <t>PLANES OPERATIVOS ANUALES</t>
  </si>
  <si>
    <t xml:space="preserve">Pag.1 de 1 </t>
  </si>
  <si>
    <t>OBJETIVOS ESTRATEGICOS</t>
  </si>
  <si>
    <t>META PRODUCTO ANUAL</t>
  </si>
  <si>
    <t>INDICADOR DE PRODUCTO</t>
  </si>
  <si>
    <t xml:space="preserve">Descripción de estrategias y actividades </t>
  </si>
  <si>
    <t xml:space="preserve">Peso% de la actividad frente a la meta </t>
  </si>
  <si>
    <t xml:space="preserve">I  Trimestre </t>
  </si>
  <si>
    <t xml:space="preserve">II  Trimestre </t>
  </si>
  <si>
    <t xml:space="preserve">III Trimestre </t>
  </si>
  <si>
    <t xml:space="preserve">IV  Trimestre </t>
  </si>
  <si>
    <t>RECURSOS</t>
  </si>
  <si>
    <t>Responsables Institucionales</t>
  </si>
  <si>
    <t>VALOR EJECUTADO META (Avance cumplimiento de Meta)</t>
  </si>
  <si>
    <t xml:space="preserve">Descripción de la formula </t>
  </si>
  <si>
    <t>unidad de medida</t>
  </si>
  <si>
    <t xml:space="preserve">Valor </t>
  </si>
  <si>
    <t>EGPOf07-20</t>
  </si>
  <si>
    <t>PESO PORCENTUAL FRENTE A LA META</t>
  </si>
  <si>
    <t>PERSPECTIVA</t>
  </si>
  <si>
    <t xml:space="preserve">
ESTRATEGICO
</t>
  </si>
  <si>
    <t>OBJETIVOS DEL PROCESO</t>
  </si>
  <si>
    <t xml:space="preserve">PROCESO:   </t>
  </si>
  <si>
    <t xml:space="preserve">Linea Base  Año </t>
  </si>
  <si>
    <t>PROCESO RESPONSABLE- ACTIVIDADES</t>
  </si>
  <si>
    <t>PROGRAMA 
(SI APLICA)</t>
  </si>
  <si>
    <t>Nombre de la Actividad</t>
  </si>
  <si>
    <t>Nombre del indicador (Alineado con Plan de Gestion)</t>
  </si>
  <si>
    <t>HUMANO</t>
  </si>
  <si>
    <t>TECNOLOGICO</t>
  </si>
  <si>
    <t>FINANCIERO</t>
  </si>
  <si>
    <t>FISICO</t>
  </si>
  <si>
    <t>RUBRO 
PRESUPUESTAL</t>
  </si>
  <si>
    <t>Fecha  Inicio de la Actividad</t>
  </si>
  <si>
    <t>Fecha  Fin de la Actividad</t>
  </si>
  <si>
    <t>CLIENTE</t>
  </si>
  <si>
    <t>FORTALECER LA GESTIÓN CLÍNICA CON ENFOQUE DEL RIESGO ORIENTADO A LA SEGURIDAD DE NUESTROS USUARIOS EN SU PROCESO DE ATENCIÓN.</t>
  </si>
  <si>
    <t>MEJORAMIENTO CONTINUO</t>
  </si>
  <si>
    <t>ASEGURAR UNA CORRECTA PLANEACIÓN, IMPLEMENTACIÓN, MANTENIMIENTO Y MEJORA CONTINUA DEL SISTEMA INTEGRAL DE GESTIÓN, A TRAVÉS DEL ACOMPÑAMIENTO, SEGUIMIENTO, MEDICIÓN Y ANÁLISIS DE RESULTADOS DE LOS PROCESOS</t>
  </si>
  <si>
    <t>PROGRAMA DE SEGURIDAD DEL PACIENTE "TUNDAMITO SEGURO"</t>
  </si>
  <si>
    <t>FORTALCER LA IMPLEMENTACIÓN DE LA POLÍTICA Y PROGRAMA DE SEGURIDAD DEL PACIENTE A NIVEL INTRAMURAL Y EXTRAMURAL.</t>
  </si>
  <si>
    <t>Recurrencia de eventos adversos</t>
  </si>
  <si>
    <t>Porcentaje de adherencia a prácticas seguras para detectar, prevenir y reducir infecciones asociadas con la atención en salud (IAAS)</t>
  </si>
  <si>
    <t>Política de seguridad del paciente</t>
  </si>
  <si>
    <t>No. de listas de chequeo aplicadas por encima del 90% /  No. total de listas de chequeo aplicadas</t>
  </si>
  <si>
    <t>Número de eventos adversos derivados de la falta de adherencia a los paquetes instruccionales / Número total de eventos adversos</t>
  </si>
  <si>
    <t>Porcentaje</t>
  </si>
  <si>
    <t>33.70%</t>
  </si>
  <si>
    <t>Promover la cultura del reporte, investigación y análisis de eventos adversos a  nivel intramural y extramural.</t>
  </si>
  <si>
    <t>Fortalecer las estrategias para promocionar la higiene de manos en los 5 momentos, en colaboradores y usuarios de la Institución.</t>
  </si>
  <si>
    <t>Fomentar la importancia de la seguridad del paciente en la Institución</t>
  </si>
  <si>
    <t>Generar reconocimiento (semestral) al equipo primario de mejoramiento que presente mayor adherencia al reporte de sucesos de seguridad presentados en proceso de atención de los pacientes.</t>
  </si>
  <si>
    <t>No de eventos adversos que se repiten por la misma causa  / No total de eventos adversos reportados en un periodo</t>
  </si>
  <si>
    <t xml:space="preserve">Planear y ejecutar  actividades del día Institucional de lavado de manos (05 de mayo), con el apoyo y coordinación de los Gestores de Seguridad. </t>
  </si>
  <si>
    <t xml:space="preserve">Planear y ejecutar  actividades del día Mundial del lavado de manos (15 de octubre) con el apoyo y coordinación de los Gestores de Seguridad. </t>
  </si>
  <si>
    <t>Planear y realizar actividades para celebración del día mundial de seguridad del paciente (17 de septiembre)</t>
  </si>
  <si>
    <t>Sonido</t>
  </si>
  <si>
    <t>Instalaciones de la Institución</t>
  </si>
  <si>
    <t xml:space="preserve">
Líder de seguridad del paciente</t>
  </si>
  <si>
    <t>Líder de seguridad del paciente</t>
  </si>
  <si>
    <t>Sonido, Microfono</t>
  </si>
  <si>
    <t>PROGRAMA INSTITUCIONAL DE GESTIÓN DEL RIESGO TUNDAMITO PREVENTIVO: PREVENIR ES NO ARRIESGAR</t>
  </si>
  <si>
    <t>FORTALCER LA IMPLEMENTACIÓN DE LA POLÍTICA Y PROGRAMA DE GESTIÓN DEL RIESGO</t>
  </si>
  <si>
    <t>(No de riesgos calificados como altos que disminuyen su calificación /No de riesgos calificados como altos)*100</t>
  </si>
  <si>
    <t>Fomentar cultura de gestión del riesgo a traves de sesiones educativas incluidas en plan de capacitación, paradas de calidad, estrategias lúdicas.</t>
  </si>
  <si>
    <t xml:space="preserve">Planear y ejecutar  actividad de Gestión del Riesgo  dirigida a los colaboradores de la ESE SALUD DEL TUNDAMA. </t>
  </si>
  <si>
    <t>Líder Gestión del Riesgo</t>
  </si>
  <si>
    <t>FORTALCER LA GESTIÓN CLÍNICA CON ENFOQUE DE RIESGOS ORIENTADO A LA SEGURIDAD DE NUESTROS USUARIOS EN SU PROCESO DE ATENCIÓN</t>
  </si>
  <si>
    <t xml:space="preserve"> Mantener y mejorar las herramientas que permitan dar cumplimiento al Sistema Único de Habilitación de la E.S.E Salud del Tundama </t>
  </si>
  <si>
    <t>NA</t>
  </si>
  <si>
    <t>Garantizar el cumplimiento de las condiciones mínimas de prestación de servicios de acuerdo al Sistema único de Habilitación.</t>
  </si>
  <si>
    <t>Realizar autoevaluación de estándares de habilitación y registrar en el REPS.</t>
  </si>
  <si>
    <t xml:space="preserve">Realizar Autoevaluación de los servicios habilitados en la sede  Principal de la E.S.E  Salud del Tundama y Servicios extramurales, de acuerdo a la plataforma REPS </t>
  </si>
  <si>
    <t>Líder Mejoramiento, Auditor SOGC</t>
  </si>
  <si>
    <t>ALMERA, EQUIPO COMPUTO, PLTAFORMA REPS</t>
  </si>
  <si>
    <t xml:space="preserve">Auditor SOGC- Líderes de proceso </t>
  </si>
  <si>
    <t>Cumplimiento de requisitos del sistema único de habilitación</t>
  </si>
  <si>
    <t>No de estándares con hallazgos negativos/ Total de estándares evaluados</t>
  </si>
  <si>
    <t>número</t>
  </si>
  <si>
    <t>Plan de auditoria aprobado por gerencia para la sede principal y servicios extramurales .</t>
  </si>
  <si>
    <t>Realizar cronograma de Auditoría del Sistema único  de habilitación vigencia 20222 aprobado por gerencia de servicios de sede principal y extramurañ</t>
  </si>
  <si>
    <t>ALMERA, EQUIPO COMPUTO</t>
  </si>
  <si>
    <t xml:space="preserve">Ejecución del plan de auditoria Sistema único de Habilitació para cada servicio </t>
  </si>
  <si>
    <t xml:space="preserve">Ejecutar plan de auditoría del Sistema único de Habilitación para cada servicio </t>
  </si>
  <si>
    <t>Establecer acciones de mejora en conjunto con el líder del servicio acorde a los incumplimientos o brechas encontradas.</t>
  </si>
  <si>
    <t>Cumplimiento en la ejecución de planes de  mejora en habilitación</t>
  </si>
  <si>
    <t>No. de hallazgos con acción correctiva eficaz / No. total de hallazgos negativos de la auditoria*100</t>
  </si>
  <si>
    <t xml:space="preserve">Verificar la ejecución de los planes de Mejora </t>
  </si>
  <si>
    <t>Verificar el cumplimiento y acciones correctivas de los planes de mejora</t>
  </si>
  <si>
    <t xml:space="preserve">Cumplimiento de requisitos del sistema único de habilitación orientados a sostener la certificación de habilitación </t>
  </si>
  <si>
    <t>Realizar informe periódico a la dirección sobre el cumplimiento de las condiciones mínimas para prestar los servicios ofertados</t>
  </si>
  <si>
    <t>Realizar informe trimestral a a la dirección sobre el cumplimiento de las condiciones mínimas para prestar los servicios ofertados</t>
  </si>
  <si>
    <t>Remuneración por Servicios Técnicos y Profesionales
2.1.2.02.02.008.02</t>
  </si>
  <si>
    <t>Gestión de Riesgo Clínico</t>
  </si>
  <si>
    <t>FINANCIERA, CLIENTE</t>
  </si>
  <si>
    <t>FORTALCER LA GESTIÓN CLÍNICA CON ENFOQUE DE RIESGOS ORIENTADO A LA SEGURIDAD DE NUESTROS USUARIOS EN SU PROCESO DE ATENCIÓN.
*APROVECHAR TECNOLOGÍAS DE INFORMACIÓN Y COMUNICACIONES CON EL FIN DE AGREGAR VALOR A LA ATENCIÓN DE NUESTROS USUARIOS Y MEJORAR LAS HERRAMIENTAS DE GESTIÓN DE CARA A NUESTROS FUNCIONARIOS</t>
  </si>
  <si>
    <t xml:space="preserve">Promover nuestro modelo de atención como un factor diferencial en la prestación de servicios de bajo nivel de complejidad. </t>
  </si>
  <si>
    <t>Medir la efectividad en la auditoria para el Mejoramiento Continuo de la Calidad de la Atención en Salud (PAMEC)</t>
  </si>
  <si>
    <t xml:space="preserve">Mantener el Certificado de Acreditación para la E.S.E Salud del Tundama </t>
  </si>
  <si>
    <t>Mejoramiento continuo de calidad aplicable a entidades acreditadas - Evaluación ente externo</t>
  </si>
  <si>
    <t>Ejecución PAMEC</t>
  </si>
  <si>
    <t xml:space="preserve"> ( Relación del número de acciones de mejora ejecutadas derivadas de las auditorias realizadas / Número de acciones de mejoramiento programadas para la vigencia derivadas de los planes de mejora del componente de auditoria registrados en PAMEC )</t>
  </si>
  <si>
    <t>Resultado evaluación por el ente externo en la vigencia evaluada</t>
  </si>
  <si>
    <t>Número</t>
  </si>
  <si>
    <t>Sostener la Acreditación en la Institución, promoviendo la gestión del conocimiento que contribuyan a la mejora continua.</t>
  </si>
  <si>
    <t>Formular el PAMEC por grupo de estandares  acorde a la ruta critica para la vigencia 2021-2022</t>
  </si>
  <si>
    <t>Presentar el PAMEC ante los entes de control en los tiempos establecidos para tal fin</t>
  </si>
  <si>
    <t>Realizar estrategia donde se socialice a los usuarios, comunidad y partes interesadas el desarrollo del PAMEC Institucional</t>
  </si>
  <si>
    <t>Realizar proyección del POA vigencia 2023</t>
  </si>
  <si>
    <t>Acorde a la Ruta Crítica, apalacar la Evaluación del segundo seguimiento, por evaluador externo.</t>
  </si>
  <si>
    <t>Realizar Foro Departamental de Acreditación en Salud</t>
  </si>
  <si>
    <t>Realizar Feria de la Calidad</t>
  </si>
  <si>
    <t>Realizar paradas de calidad en equipos primarios.</t>
  </si>
  <si>
    <t>Líder mejoramiento, Apoyo de Calidad, Asesor Acreditación</t>
  </si>
  <si>
    <t>Lider de Mejoramiento Continuo</t>
  </si>
  <si>
    <t>Líder mejoramiento</t>
  </si>
  <si>
    <t>Líder mejoramiento.
Apoyo de comunicaciones</t>
  </si>
  <si>
    <t>Impresos y publicaciones
2.1.2.02.02.008.06</t>
  </si>
  <si>
    <t>Líder Seguridad del Paciente</t>
  </si>
  <si>
    <t>Referente de habilitación y Gestión del Riesgo</t>
  </si>
  <si>
    <t>Lider Mejoramiento Continuo, Auditor SOGC</t>
  </si>
  <si>
    <t>EQUIPO COMPUTO, EQUIPOS AUDIOVISUALES, PAGINA WEB</t>
  </si>
  <si>
    <t>Honorarios Profesionales
2.1.2.02.02.008.01</t>
  </si>
  <si>
    <t>Equipo de computo, Equipos Audiovisuales, Soporte Técnico, Plataforma interactiva.</t>
  </si>
  <si>
    <t>Equipo de computo, Equipos Audiovisuales</t>
  </si>
  <si>
    <t>TOTAL</t>
  </si>
  <si>
    <t>Socialización a los líderes de Equipos de Autoevaluación, informe de Segundo seguimiento acorde a la ruta crítica emitido por Evaluador Externo.</t>
  </si>
  <si>
    <t>Impresos y publicaciones
2.1.2.02.02.008.06
Materiales y Suministro:
2.1.2.02.01</t>
  </si>
  <si>
    <t xml:space="preserve">Impresos y publicaciones
2.1.2.02.02.008.06
Materiales y Suministro:
2.1.2.02.01
</t>
  </si>
  <si>
    <t>Materiales y Suministro:
2.1.2.02.01</t>
  </si>
  <si>
    <t>GESTIÓN DE INDICADORES</t>
  </si>
  <si>
    <t>Creación de Cronograma de seguimiento a Indicadores para la vigencia de 2022</t>
  </si>
  <si>
    <t>Cronograma de seguimiento a Indicadores</t>
  </si>
  <si>
    <t>Seguimiento de Indicadores</t>
  </si>
  <si>
    <t>Seguimiento a los indicadores de la Institución según cronogrrama establecido</t>
  </si>
  <si>
    <t>Reporte de Indicadores Obligatorios</t>
  </si>
  <si>
    <t>Reporte de los indicadores de las resoluciones 1552, 256, 2193 y calidad a SIHO</t>
  </si>
  <si>
    <t>Profesional de Apoyo Gestión de Mejoramiento Continuo</t>
  </si>
  <si>
    <t>FORTALECER EL SEGUIMIENTO Y ANÁLISIS DE LOS INDICADORES PARA DAR CUMPLIMIENTO A LA PLATAFORMA ESTRATÉGICA.</t>
  </si>
  <si>
    <t xml:space="preserve">Fortalecer  la ejecución del PAMEC, asegurando comunicación efectiva con los líderes que involucre la eliminación de barreras presentas para el desarrollo del mismo. </t>
  </si>
  <si>
    <t>Presentar PAMEC acorde a la normatividad</t>
  </si>
  <si>
    <t>Paradas de calidad</t>
  </si>
  <si>
    <t>Estrategia que contribuya al conocimiento de PAMEC</t>
  </si>
  <si>
    <t xml:space="preserve">Realizar socialización a los líderes de Equipos de Autoevaluación. </t>
  </si>
  <si>
    <t>Foro Departamental de Acreditación en Salud</t>
  </si>
  <si>
    <t xml:space="preserve">Proyectar lineamientos, socializar y realizar la feria de la calidad para la vigencia. </t>
  </si>
  <si>
    <t>Financiera</t>
  </si>
  <si>
    <t>Mantener y mejorar la gestion financiera de la institucion, promoviendo el adecuado uso de los recuersos</t>
  </si>
  <si>
    <t>Gestion Juridica</t>
  </si>
  <si>
    <t xml:space="preserve">Asesorar a la ESE Salud del Tundama en los asuntos Juridicos - Legales </t>
  </si>
  <si>
    <t>Mantener la política de riesgo Antijuridico</t>
  </si>
  <si>
    <t>Atención a Politica de Riesgo Antijuridico</t>
  </si>
  <si>
    <t>No de actividades ejecutadas/No de actividades programadas</t>
  </si>
  <si>
    <t>%</t>
  </si>
  <si>
    <t xml:space="preserve">Comité de Conciliacion y defensa Juidical </t>
  </si>
  <si>
    <t xml:space="preserve">Citar los comites de conciliacion de acuerdo a la norma, realizar las actas </t>
  </si>
  <si>
    <t>2.1.01.02.09</t>
  </si>
  <si>
    <t>x</t>
  </si>
  <si>
    <t>Líder Gestión Jurídica</t>
  </si>
  <si>
    <t xml:space="preserve">Realizar Representación Judicial y extrajudicial de la E.S.E. Salud Tundama. </t>
  </si>
  <si>
    <t>Gestionar Poderes, notificaciones, presentacion de documentos de tramite, cumplimiento de sentencias y todas las actuaciones que correspondan para cada situacion y  Realizar seguimiento a los procesos judiciales en los que se vincule a la institucion</t>
  </si>
  <si>
    <t>Atencion PQRs y Tutelas</t>
  </si>
  <si>
    <t>Contestar las peticiones derechos de petición y tutela es dentro de los términos legales establecidos.</t>
  </si>
  <si>
    <t>Mejoramiento Continuo</t>
  </si>
  <si>
    <t>Asesorar, gestionar, proponer estrategias y desarrollar procedimientos para dar cumplimiento a las oportunidades de mejora establecidas</t>
  </si>
  <si>
    <t>Gestion de Cartera</t>
  </si>
  <si>
    <t>Hacer seguimiento permanente a los acuerdos conciliatorios y compromisos con la EAPB y Realizar los cobros a iniciar y apoyar los procesos jurídicos necesarios tendientes al recaudo de cartera existente a favor de la ese salud del tundama</t>
  </si>
  <si>
    <t xml:space="preserve">Gestionar los riesgos de proceso </t>
  </si>
  <si>
    <t>Análizar la gestión de indicadores y Hacer seguimiento de los riesgos de proceso</t>
  </si>
  <si>
    <t>Proyectar POA 2023</t>
  </si>
  <si>
    <t>N/A</t>
  </si>
  <si>
    <t>Plan Operativo Anual 2023</t>
  </si>
  <si>
    <t xml:space="preserve">Proyectar actividades para el Plan Operativo Anual de 2023 del proceso </t>
  </si>
  <si>
    <t>Este documento es propiedad de la Empresa Social del Estado Salud del Tundama. Prohibida su reproducción por cualquier medio, sin previa autorización de la Empresa Social del Estado Salud del Tundama.</t>
  </si>
  <si>
    <t>FINANCIERA</t>
  </si>
  <si>
    <t>GESTION DE PLANEACION ORGANIZACIONAL</t>
  </si>
  <si>
    <t xml:space="preserve">Establecer el Direccionamiento Estratégico de la E.S.E.,para orientar las acciones de todos los procesos hacia el logro del mismo.  </t>
  </si>
  <si>
    <t>Ejecución del Plan de Gestión de la Entidad</t>
  </si>
  <si>
    <t xml:space="preserve">Gestión de Ejecución del Plan de desarrollo institucional. </t>
  </si>
  <si>
    <t>No. de POA implementados / No. de POA formulados * 100</t>
  </si>
  <si>
    <t xml:space="preserve">Implementación de los Planes Operativos Anuales </t>
  </si>
  <si>
    <t>Asesorar a los líderes  en la implementación  de  los Planes Operativos Anuales de acuerdo a la normativa vigente.</t>
  </si>
  <si>
    <t>2.1.202.02008.02
Remuneración por servicios técnicos y profesionales</t>
  </si>
  <si>
    <t>Computador
Sistema Almera</t>
  </si>
  <si>
    <t>Oficina</t>
  </si>
  <si>
    <t>Líder Gestión Planeación organizacional</t>
  </si>
  <si>
    <t>Gestion de ejecucion del Plan de Desarrollo Institucional</t>
  </si>
  <si>
    <t>Numero de metas del plan operativo anual cumplidas/número de metas del plan operativo anual programadas * 100</t>
  </si>
  <si>
    <t>Informe de seguimiento a Planes Operativoa Anuales</t>
  </si>
  <si>
    <t>Controlar el cumplimiento de los POA y confrontarlo con el Plan de Desarrollo Institucional para establecer los avances.</t>
  </si>
  <si>
    <t>Numero Indicadores de Gestión cumplidos  /Número total de indicadores de Gestión * 100</t>
  </si>
  <si>
    <t>Informe de seguimiento a Indicadores de Gestión</t>
  </si>
  <si>
    <t xml:space="preserve">Realizar seguimiento a los indicadores de gestión vigencia 2022, en cada uno de los procesos y ejes de acreditación, que permitan establecer el avance de las actividades del Plan de Gestión de la E.S.E Salud del Tundama, planes de mejora y seguimiento de los mismos. </t>
  </si>
  <si>
    <t xml:space="preserve">Direccionamiento estrategico acorde con la realidad  </t>
  </si>
  <si>
    <t>No. De ajustes realizados al Direccionamiento Estrategico de la Entidad / No. De ajustes solicitados al Direccionamiento de la Entidad de acuerdo a la Análisis de contexto interno y externo * 100</t>
  </si>
  <si>
    <t>Análisis de contexto</t>
  </si>
  <si>
    <t>Realizar de forma periódica el análisis del contexto interno y externo que permita identificar cuestiones críticas que requieran el replanteamiento del Direccionamiento Estratégico</t>
  </si>
  <si>
    <t>Informes presentados</t>
  </si>
  <si>
    <t>Total de informes presentados/Total de informes obligatorios *100</t>
  </si>
  <si>
    <t>Informes de Gestión</t>
  </si>
  <si>
    <t>Elaborar, presentar y sustentar informes de Gestión a quien corresponda de acuerdo con la normativa vigente</t>
  </si>
  <si>
    <t>Generar planes de mejoramiento provenientes del análisis periódico de  la ESE y las necesidades de sus usuarios internos y externos. Se toman correctivos frente a las desviaciones encontradas.</t>
  </si>
  <si>
    <t>Número de Planes de Mejoramiento ejecutados / Número de Planes de Mejoramiento suscritos * 100</t>
  </si>
  <si>
    <t xml:space="preserve"> Planes de Mejoramiento </t>
  </si>
  <si>
    <t>Generar planes de mejoramiento provenientes del análisis periódico de  la E.S.E y las necesidades de sus usuarios internos y externos. Se toman correctivos frente a las desviaciones encontradas.</t>
  </si>
  <si>
    <t>Cumplimiento implementación de MIPG</t>
  </si>
  <si>
    <t>Incremento en el grado de implementación de MIPG según resultado de la encuesta FURAG comparado vigencia 2021-2022</t>
  </si>
  <si>
    <t>Promedio  resultado FURAG 2021 comparado con resultado 2022</t>
  </si>
  <si>
    <t>Resultados Plataforma FURAG</t>
  </si>
  <si>
    <t>Resultados obtenidos en el reporte de Formulario Unico Reporte de Avances de la Gestión - FURAG</t>
  </si>
  <si>
    <t>$5.092..000</t>
  </si>
  <si>
    <t>Cumplimiento de planes de mejora de acuerdo a resultados FURAG 2020</t>
  </si>
  <si>
    <t>Cumplimiento del plan de mejora de la Iimplementacion de MIPG</t>
  </si>
  <si>
    <t>Número de planes de mejora solicitados / numero de planes de mejora ejecutados  *100</t>
  </si>
  <si>
    <t>PLAN DE ACCION MIPG</t>
  </si>
  <si>
    <t>Socializar resultados  obtenidos en el reporte de Formulario Unico Reporte de Avances de la Gestión - FURAG a partes interesadas</t>
  </si>
  <si>
    <t>A partir de los resultados de los Autodiagnósticos, elaborar plan de acción de MIPG</t>
  </si>
  <si>
    <t>Ejecutar el plan de Acción de MIPG</t>
  </si>
  <si>
    <t>Armonización MECI MIPG</t>
  </si>
  <si>
    <t xml:space="preserve">Diagnostico
Socialización de resultados
</t>
  </si>
  <si>
    <t>Líder Gestión Planeación organizacional
Asesor MECI</t>
  </si>
  <si>
    <t>Fortalecer la empresa para ampliar la capacidad instalada</t>
  </si>
  <si>
    <t xml:space="preserve">Desarrollo de Proyectos de Inversión con financieación de recursos externos para ampliar y mejorar la capcidad instalada </t>
  </si>
  <si>
    <t>Número de proyectos elaborados / numero de proyectos viabilizados  *100</t>
  </si>
  <si>
    <t>PROYECTOS DE INVERSION</t>
  </si>
  <si>
    <t>Elaboración de proyectos de inversión para ampliar y mejorar la capacidad instalada</t>
  </si>
  <si>
    <t>Líder Gestión Planeación organizacional
Asesor de Proyectos</t>
  </si>
  <si>
    <t>Formulación Plan Operativo Anual Proceso Gestión de Planeación Organizacional 2023</t>
  </si>
  <si>
    <t>Plan Operativo Anual vigencia 2023</t>
  </si>
  <si>
    <t>Formulación de actividades a desarrollar en vigencia 2023 que permitan cumplir con el plan de gestión de la institución</t>
  </si>
  <si>
    <t>91.660.880.00</t>
  </si>
  <si>
    <t>Procesos</t>
  </si>
  <si>
    <t>Aprovechar tecnologias de la informacion y comunicación con el fin de agregar valor a la atención de nuestros usuarios y mejorar las herramientas de gestión de cara a nuestros funcionarios</t>
  </si>
  <si>
    <t>GERENCIA DE LA INFORMACION Y COMUNICACIÓN ORGANIZACIONAL</t>
  </si>
  <si>
    <t>Mejorar respuesta a necesidades de comunicación.</t>
  </si>
  <si>
    <t>NO</t>
  </si>
  <si>
    <t>Respuesta oportuna de las necesidades de Comunicaciones</t>
  </si>
  <si>
    <t>Respuesta Oportuna a las necesidades de comunicación</t>
  </si>
  <si>
    <t>( Número de necesidades de comunicación realizadas / Número total necesidades de comunicación solicitadas)*100</t>
  </si>
  <si>
    <t>Cronograma de necesidades de la comunicación</t>
  </si>
  <si>
    <t>Verificar el cumplimiento del cronograma de necesidades de comunicación recolectado al inicio de la vigencia 2022.</t>
  </si>
  <si>
    <t>APOYO COMUNICACIONES</t>
  </si>
  <si>
    <t>SOFTWARE ALMERA Y EQUIPOS DE COMPUTO</t>
  </si>
  <si>
    <t>INSTALACIONES DE LA ESE SALUD DEL TUNDAMA</t>
  </si>
  <si>
    <t>VANESSA SANDOVAL</t>
  </si>
  <si>
    <t>Mejorar respuesta a necesidades de información.</t>
  </si>
  <si>
    <t>Respuesta oportuna de las necesidades de Información</t>
  </si>
  <si>
    <t>Respuesta Oportuna a las necesidades de información</t>
  </si>
  <si>
    <t>( Número de necesidades de información realizadas / Número total necesidades de información solicitadas)*100</t>
  </si>
  <si>
    <t>Respuesta Oportuna a las necesidades de información, segun necesidades solicitadas.</t>
  </si>
  <si>
    <t>LIDER GESTION DE LA INFORMACION Y COMUNICACIÓN ORGANIZACIONAL</t>
  </si>
  <si>
    <t>EDWIN ROMERO</t>
  </si>
  <si>
    <t>Fortalecer la gestión de Gobierno Digital</t>
  </si>
  <si>
    <t>Gestión de Política de Gobierno Digital</t>
  </si>
  <si>
    <t>Gestion de politica de gobierno digital( Seguimineto a proyectos del PETI)</t>
  </si>
  <si>
    <t>( Número de proyectos realizados / Número total proyectos programados en el año)*100</t>
  </si>
  <si>
    <t>Gestion de la implementacion de IPV6</t>
  </si>
  <si>
    <t>Implementación de IPV6 de equipos que cumplen con la norma.</t>
  </si>
  <si>
    <t>TECNICO OPERATIVO</t>
  </si>
  <si>
    <t>EQUIPOS DE COMPUTO</t>
  </si>
  <si>
    <t>JORGE CABRA</t>
  </si>
  <si>
    <t>Evaluacion de seguimiento de implementacion de protocolo IPV6.</t>
  </si>
  <si>
    <t>Actualizacion de procesos de laboratorio en la pagina web.</t>
  </si>
  <si>
    <t>Implementar en la pagina web de la Ese Salud del Tundama, la entrega de resultados de laboratorio a nuestros usuarios.</t>
  </si>
  <si>
    <t>LIDER GESTION DE LA INFORMACION Y COMUNICACIÓN ORGANIZACIONAL - LIDER LABORATORIO</t>
  </si>
  <si>
    <t>PAGINA WEB</t>
  </si>
  <si>
    <t>EDWIN ROMERO - NELLY DALLOS</t>
  </si>
  <si>
    <t>Fortalecer el software institucional</t>
  </si>
  <si>
    <t>fortalecimiento de la Unificacion software institucional</t>
  </si>
  <si>
    <t>Fortalecimiento software institucional</t>
  </si>
  <si>
    <t>Fortalecer la unificacion de los procesos asistenciales y financieros en un unico software institucional.</t>
  </si>
  <si>
    <t xml:space="preserve"> 2.1.2.02.02.008.12 Sistematización.</t>
  </si>
  <si>
    <t>Mantener actualizado el software Almera con la información creada por nuestros colaboradores.</t>
  </si>
  <si>
    <t>Actualizacion en Almera de la documentacion aprobada por el proceso de Gestión de Mejoramiento Continuo.</t>
  </si>
  <si>
    <t>Actualizacion documental software almera</t>
  </si>
  <si>
    <t>Actualizacion en Almera de la documentacion aprobada por el proceso de Gestión de Mejoramiento Continuo y Gerencia.</t>
  </si>
  <si>
    <t>PROFESIONAL DE APOYO MEJORAMIEMTO CONTINUO</t>
  </si>
  <si>
    <t>ESTEBAN MATEUS</t>
  </si>
  <si>
    <t>Adquisición y/o reposición de equipos de computo</t>
  </si>
  <si>
    <t>Adquisición y/o reposición de equipos de computo.</t>
  </si>
  <si>
    <t>Adquisición y/o reposición de equipos de computo por obsolecencia tecnologica.</t>
  </si>
  <si>
    <t>2.1.2.01.01.003.03.02 Maquinaria de Informática y sus partes piezas y accesorios</t>
  </si>
  <si>
    <t>Proyeccion POA 2023</t>
  </si>
  <si>
    <t>Proyeccion y elaboracion del POA para la vigencia 2023.</t>
  </si>
  <si>
    <t>TOTAL POA</t>
  </si>
  <si>
    <t>mantener y mejorar la gestion financiera de la institucion, promoviendo el adecuado uso de los recuersos</t>
  </si>
  <si>
    <t>Gestión de la Contratación</t>
  </si>
  <si>
    <t>asegurar la ejecucion de sistemas de control de la gestion institucional, aplicada a los difernetes procesos y procedimientos que adelanta la entidad, con el fin de medir y evaluar su eficiencia, eficacia y economia para proponer, sugerir y asesorar a la alta direccion de la entidad en la toma de decisiones aplicacion de correctivos y promocion de modelos de mejoramiento organizacional</t>
  </si>
  <si>
    <t>1. Elaborar los Procesos de Contratación de acuerdo a la Normatividad Vigente</t>
  </si>
  <si>
    <t>Seguimiento realizado a las actuaciones del proceso de contratación de la ESE</t>
  </si>
  <si>
    <t>(SI( No. Procesos de contratación de bienes, insumos, elementos y servicios de la ESE =0)?0:( No. de seguimientos realizados a los procesos de contratación de insumos, elementos y servicios por la ESE / No. Procesos de contratación de bienes, insumos, elementos y servicios de la ESE)*100)</t>
  </si>
  <si>
    <t xml:space="preserve">actividad contractual </t>
  </si>
  <si>
    <t xml:space="preserve">Adelantar los procesos contractuales requeridos por la entidad, acorde con el estatuto de contratacion y la normatividad vigente. </t>
  </si>
  <si>
    <t>HONORARIOS PROFESIONALES 2.1.2.02.02.008.01</t>
  </si>
  <si>
    <t>Equios de Computo</t>
  </si>
  <si>
    <t>Instalaciones de la E.S.E. Salud del Tundama</t>
  </si>
  <si>
    <t xml:space="preserve">LIDER GESTION DE CONTRATACION </t>
  </si>
  <si>
    <t>2. Cumplimiento de las etapas contractuales en el marco de la legislación que permita la eficiencia y la transparencia</t>
  </si>
  <si>
    <t>(SI( No. Procesos de contratación de bienes, insumos, elementos y servicios de la ESE =0)?0:( No. de seguimientos realizados a los procesos de contratación de insumos, elementos y servicios por la ESE / No. Procesos de contratación de bienes, insumos, elementos y servicios de la ESE )*100)</t>
  </si>
  <si>
    <t xml:space="preserve">capacitacion en contratacion </t>
  </si>
  <si>
    <t>Capacitación a los lideres de procesos en Contratación estatal</t>
  </si>
  <si>
    <t>Capacitación en Estatuto, Manual de contratación y funciones de Supervisores de contratos</t>
  </si>
  <si>
    <t>Evaluación de la capacitación en Contratación</t>
  </si>
  <si>
    <t>Evaluación de la Capacitación en Estatuto, Manual de contratación y funciones de Supervisores de contratos</t>
  </si>
  <si>
    <t>publicacion oportuna</t>
  </si>
  <si>
    <t>Publicación oportuna en los portales SECOP I y SIA Obsreva de los procesos contractuales</t>
  </si>
  <si>
    <t>REMUNERACION POR SERVICIOS TECNICOS 2.1.2.02.02.008.02</t>
  </si>
  <si>
    <t>Equios de Computo, SECOP I y SIA</t>
  </si>
  <si>
    <t xml:space="preserve">PROFESIONAL APOYO CONTRATACION </t>
  </si>
  <si>
    <t xml:space="preserve">proyeccion de poa 2023 </t>
  </si>
  <si>
    <t xml:space="preserve">Prooyeccion de poa para la vigencia 2023 </t>
  </si>
  <si>
    <t>lider de Gestión de la Contratación</t>
  </si>
  <si>
    <t>Cliente, talento humano y cultura organizacional</t>
  </si>
  <si>
    <t>Fortalecer la implementación del programa de resposabilidad social dirigido a la comunidad , usuarios y funcionarios de la institución</t>
  </si>
  <si>
    <t>Gestion del Ambiente Fisico</t>
  </si>
  <si>
    <t>Gestionar las acciones necesarias para garantizar a los usuarios y colaboradores una infraestructura segura y humanizada, un ambiente de trabajo acorde a las necesidades y una cadena de suministros adecuada y oportuna</t>
  </si>
  <si>
    <t>AMBIENTESE</t>
  </si>
  <si>
    <t xml:space="preserve">Mitigar el impacto negativo sobre el medio ambiente por las acciones generadas en la prestación de los servicios de salud </t>
  </si>
  <si>
    <t xml:space="preserve">Porcentaje de colaboradores con inducción Del programa “AmbiéntE.S.E.”
</t>
  </si>
  <si>
    <t>Número de colaboradores con inducción del programa Ambientese  que ingresa por primera vez a la institución/total de personal que ingresa por primera vez a la institución  *100</t>
  </si>
  <si>
    <t>94.5%</t>
  </si>
  <si>
    <t>Sensibilización ambiental</t>
  </si>
  <si>
    <t xml:space="preserve">Realizar el proceso de induccion al personal  que ingresa a la institución y Brindar información en el tema ambiental a los usuarios de la E.S.E. Salud del Tundama </t>
  </si>
  <si>
    <t>X</t>
  </si>
  <si>
    <t xml:space="preserve">Marcela Quintana Segura                                          claudiaquintana@saludtundama.gov.co </t>
  </si>
  <si>
    <t>Mantener y mejorar la gestion financiera de la institucion, promoviendo el adecuado uso de los recursos</t>
  </si>
  <si>
    <t>Garantizar insumos con calidad y completos para los usuarios y colaboradores para la eficaz prestación de los servicios.</t>
  </si>
  <si>
    <t xml:space="preserve">Revisión  e implementación de soporte documental </t>
  </si>
  <si>
    <t xml:space="preserve">N/A </t>
  </si>
  <si>
    <t xml:space="preserve">UNIDAD  </t>
  </si>
  <si>
    <t>Revisión de procesos y procedimientos</t>
  </si>
  <si>
    <t>Actualizar la metodologia de stock de inventarios de forma que se pueda garantizar la disponibilidad de insumos necesarios para la adecuada prestación del servicio y acorde a esta metodología garantizar su implementación según sea necesario.</t>
  </si>
  <si>
    <t>LIDER ALMACEN                        APOYO ALMACEN</t>
  </si>
  <si>
    <t>Manejo de activos fijos</t>
  </si>
  <si>
    <t xml:space="preserve">Aplicación y revision del modulo de activos </t>
  </si>
  <si>
    <t>Solicitar y veririficar la  implementación del módulo de activos en el software Asis de forma efectiva y funcional.</t>
  </si>
  <si>
    <t>Depurar la información de activos cargada en el software</t>
  </si>
  <si>
    <t>Celebración de la hora sin luz en la E.S.E. Salud del Tundama  en apoyo  a la hora mundial del planeta en integración con brigada de emergencias</t>
  </si>
  <si>
    <t>Cumpliento al plan de compras</t>
  </si>
  <si>
    <t>No de compras ejecutas/Total de compras programdas *100</t>
  </si>
  <si>
    <t>Seguimiento al Plan Anual de Adquisiciones</t>
  </si>
  <si>
    <t>Realizar el seguimiento al Plan Anual de Adquisiciones verificando su cumplimiento y cuando sea necesario realizar las actualizaciones que sean necesarias según el procedimiento establecido</t>
  </si>
  <si>
    <t xml:space="preserve">Desarrollar rondas ambientales de manera bimensual en las diferentes áreas de la institución </t>
  </si>
  <si>
    <t>Gestión actividades propias de almacén (recepción, almacenamiento y entrega de bienes e insumos)</t>
  </si>
  <si>
    <t>PORCENTAJE</t>
  </si>
  <si>
    <t>Recepción de activos</t>
  </si>
  <si>
    <t xml:space="preserve"> Recibir, codificar, plaquetear e ingresar bienes a bodega, previa confrontación de sus características, marcas, modelos, series, tamaños y cantidades, contra los soportes que ordenan o sustentan las operaciones de ingreso</t>
  </si>
  <si>
    <t>Almacenamiento de activos</t>
  </si>
  <si>
    <t>Almacenar materiales, materias primas, y productos terminados en forma técnica y oportuna. Y proteger los elementos bajo su custodia contra hurto, daño o deterioro</t>
  </si>
  <si>
    <t>Relacion de pedidos</t>
  </si>
  <si>
    <t>Atender   con   prontitud   los   requerimientos   de   bienes   de   los   diferentes procesos y servicios, de acuerdo con los procedimientos y normas institucionales.</t>
  </si>
  <si>
    <t>Reporte de novedades en almacén</t>
  </si>
  <si>
    <t>Reportar oportuna y adecuadamente, a las áreas de Contabilidad,  los resúmenes de los saldos y movimientos y la documentación relacionada con las novedades del Almacén.</t>
  </si>
  <si>
    <t xml:space="preserve">Ejecutar dos auditorias internas  al componente de plan de gestion integral de residuos generados en la atención en salud y otras actividades </t>
  </si>
  <si>
    <t xml:space="preserve">Gestionar baja de elementos acorde al procedimiento institucional </t>
  </si>
  <si>
    <t>No de elementos dados de baja/ total de elementos con concepto para dar de baja*100</t>
  </si>
  <si>
    <t>Baja de activos</t>
  </si>
  <si>
    <t>Informar y adelantar los procedimientos establecidos para dar de baja los bienes inservibles y los no útiles u obsoletos, de conformidad con los procedimientos institucionales</t>
  </si>
  <si>
    <t xml:space="preserve">Relación de  bienes </t>
  </si>
  <si>
    <t>Bienes inventariados en el almacén</t>
  </si>
  <si>
    <t xml:space="preserve">UNIDAD </t>
  </si>
  <si>
    <t>Relación de bienes</t>
  </si>
  <si>
    <t>Mantener actualizado la relación de bienes de la institución teniendo en cuenta los traslados que se den al interior de los procesos y así  de garantizar el buen manejo de inventarios</t>
  </si>
  <si>
    <t xml:space="preserve">Registros con  entrega de activos fijos </t>
  </si>
  <si>
    <t xml:space="preserve">No de Registros  que relacionan la entrega de activos fijos a los colaboradores/Total de Colaboradores de la Institución </t>
  </si>
  <si>
    <t>Entrega de activos</t>
  </si>
  <si>
    <t xml:space="preserve">Hacer entrega  a los colaboradores  de activos fijos acorde al procedimento y registros institucionales  </t>
  </si>
  <si>
    <t xml:space="preserve">Actualización del inventario de Sustancias quimicas </t>
  </si>
  <si>
    <t>almacen@saludtundama.gov.co</t>
  </si>
  <si>
    <t>Aplicar listas de chequeo de manejo seguro de sustancias químicas</t>
  </si>
  <si>
    <t xml:space="preserve">claudiaquintana@saludtundama.gov.co ,   saludocupacional@saludtundama.gov.co </t>
  </si>
  <si>
    <t>Efectúar 6 campañas ambientales elaboradas por cada servicio de la E.S.E. dirigida al usuario interno</t>
  </si>
  <si>
    <t>2.1.2.02.02.008 BIENESTAR SOCIAL Y ESTIMULOS A FUNCIONARIOS</t>
  </si>
  <si>
    <t xml:space="preserve">Marcela Quintana Segura y Judy Carvajal                                                                                                                                                                                                                                  claudiaquintana@saludtundama.gov.co   y    juddycarvajal@saludtundama.gov.co   </t>
  </si>
  <si>
    <t>Realizar 2 jornadas de huellitas ecológicas</t>
  </si>
  <si>
    <t>SIN LINEA DE BASE</t>
  </si>
  <si>
    <t xml:space="preserve">Marcela Quintana Segura y Edna Carreño,                                                                                                                                                                                                                        claudiaquintana@saludtundama.gov.co   y    saludocupacional@saludtundama.gov.co </t>
  </si>
  <si>
    <t>Porcentaje de cumplimiento de actividades de control y mitigación del impacto ambiental</t>
  </si>
  <si>
    <t>Número de actividades realizadas de control y mitigación del impacto ambiental/total   de actividades programadas de control y mitigación del impacto ambiental*100</t>
  </si>
  <si>
    <t>Designacion de gestores ambientales para cada uno de los servicios de la E.S.E.  Salud del Tundama, para incentivar el cuidado medio ambiental</t>
  </si>
  <si>
    <t>Control y mitigación del impacto ambiental</t>
  </si>
  <si>
    <t xml:space="preserve">                                      claudiaquintana@saludtundama.gov.co, habilitacion@saludtundama.gov.co,  almacen@saludtundama.gov.co,    juddycarvajal@saludtundama.gov.co,  lauramartinez@saludtundama.gov.co,  polorodriguez@saludtundama.gov.co,  comunicaciones@saludtundama.gov.co,  saludocupacional@saludtundama.gov.co </t>
  </si>
  <si>
    <t>Gestionar proyecto de inversion para adquisición de paneles solares</t>
  </si>
  <si>
    <t>2.3.2.01  INVERSION</t>
  </si>
  <si>
    <t xml:space="preserve">gerencia@saludtundama.gov.co </t>
  </si>
  <si>
    <t xml:space="preserve">claudiaquintana@saludtundama.gov.co, habilitacion@saludtundama.gov.co,  </t>
  </si>
  <si>
    <t>Programar y ejecutar la visita de inspección al gestor externo de residuos</t>
  </si>
  <si>
    <t>VIATICOS</t>
  </si>
  <si>
    <t xml:space="preserve">claudiaquintana@saludtundama.gov.co </t>
  </si>
  <si>
    <t>Caracterización del vertimientos de acuerdo a la Resolución 631 de 2015</t>
  </si>
  <si>
    <t>2.1.2.02.02.008  OTTRAS ADQUISICIONES DE SERVICIOS</t>
  </si>
  <si>
    <t>Desarrollar la huerta ecológica en integración con programa de cronicos</t>
  </si>
  <si>
    <t>2.1.5.01.03.01  MATERIALES Y SUMINISTROS</t>
  </si>
  <si>
    <t xml:space="preserve">claudiaquintana@saludtundama.gov.co,  fabioaraque@saludtundama.gov.co </t>
  </si>
  <si>
    <t>Sembraton</t>
  </si>
  <si>
    <t>claudiaquintana@saludtundama.gov.co</t>
  </si>
  <si>
    <t>Enlutamiento de zonas verdes</t>
  </si>
  <si>
    <t>2.1.2.02.02.008.07 MATENIMIENTO</t>
  </si>
  <si>
    <t xml:space="preserve">lider.tecnologia@saludtundama.gov.co </t>
  </si>
  <si>
    <t>2% de disminución de la huella de carbono</t>
  </si>
  <si>
    <t>Uso eficiente de la energía</t>
  </si>
  <si>
    <t>Relación Consumo de energía en Kwh vs procedimientos del periodo actual - Relación Promedio Consumo de energía en Kwh vs procedimientos para la vigencia anterior *100</t>
  </si>
  <si>
    <t>-8% a septiembre 2021</t>
  </si>
  <si>
    <t>Uso adecuado de los recursos naturales</t>
  </si>
  <si>
    <t>Uso eficiente de la energía con  disminución de 0% anual</t>
  </si>
  <si>
    <t>Uso eficiente del agua</t>
  </si>
  <si>
    <t>Relación consumo de agua/Procedimientos del periodo actual - Promedio Relación consumo de agua/Procedimientos del periodo anterior / Promedio Relación consumo de agua/Procedimientos del periodo anterior *100</t>
  </si>
  <si>
    <t>-50% a septiembre 2021</t>
  </si>
  <si>
    <t>Uso eficiente del recurso hídrico  con disminución de 1% anual</t>
  </si>
  <si>
    <t>Uso eficiente de papel</t>
  </si>
  <si>
    <t>Relación Consumo de papel en resmas vs procedimientos del periodo actual - Relación Promedio Consumo de papel vs procedimientos para la vigencia anterior *100</t>
  </si>
  <si>
    <t>-28% a septiembre 2021</t>
  </si>
  <si>
    <t>Uso eficiente del papel  con disminución de 1% anual</t>
  </si>
  <si>
    <t>Generación de residuos Reciclables</t>
  </si>
  <si>
    <t>(Promedio peso de residuos reciclables genrteados/Procedimientos de la vigencia actual) / Promedio peso. residuos reciclables/Procedimientos de la vigencia anterior)*100</t>
  </si>
  <si>
    <t>14% a septiembre 2021</t>
  </si>
  <si>
    <t>Aumento en  0% de material reciclable con respecto a la vigencia anterior</t>
  </si>
  <si>
    <t>Mantener y mejorar  la sostenibilidad Financiera de la Institución</t>
  </si>
  <si>
    <t>GESTION FINANCIERA</t>
  </si>
  <si>
    <t>Gestionar las actividades financieras acorde a la normatividad legal vigente a fin de garantizar el buen uso de los recursos, para mantener la sostenibilidad economica.</t>
  </si>
  <si>
    <t>Equilibrio entre los gasto de funcionamiento, operación y comercialización v/s la productividad de la prestación de servicio de la vigencia.</t>
  </si>
  <si>
    <t>Evolucion del Gasto por Unidad de Valor Relativo producida</t>
  </si>
  <si>
    <t>[(Gasto de funcionamiento y operación comercial y prestacion de servicios comprometido en el año objeto de evaluacion/Numero de UVR producidas en la vigencia objeto de evaluación)/(Gasto de funcionamiento y operación comercial y prestacion de servicios comprometido en la vigencia anterior, en valores constantes de la vigencia objeto de evaluación/Numero de UVR producidas en la vigencia anterior)]</t>
  </si>
  <si>
    <t>&lt; 0,90</t>
  </si>
  <si>
    <t>Cargue de informacion de produccion en la plataforma SIHO 2193</t>
  </si>
  <si>
    <t xml:space="preserve">1, Realizar los registros en plataforma 2193 de la  produccion (Consultas Electivas.  Exámenes de laboratorio, Número de imágenes diagnósticas tomadas,  Dosis de biológico aplicadas,  Citologías cervicovaginales tomadas, Controles de enfermería (Atención prenatal / crecimiento y desarrollo), realizada por la ESE                                                                                                     </t>
  </si>
  <si>
    <t>2.1.1 PERSONAL DE PLANTA</t>
  </si>
  <si>
    <t>Profesional universitario (contadora) Apoyo de calidad</t>
  </si>
  <si>
    <t xml:space="preserve">computador software, internet </t>
  </si>
  <si>
    <t>PERSONAL DE PLANTA</t>
  </si>
  <si>
    <t xml:space="preserve">Area de las Oficinas de tesoreria y calidad; escritorios sillas </t>
  </si>
  <si>
    <t>Profesional universitario,  Calidad y profesional especializado</t>
  </si>
  <si>
    <t>Establecer a traves de la UVR obtenida en la vigencia anterior evaluaciones del comportamente que se de para la vigencia actual</t>
  </si>
  <si>
    <t>2.Establecer a traves de la UVR obtenida en la vigencia anterior evaluaciones del comportamente que se de para la vigencia actual</t>
  </si>
  <si>
    <t>Tesorero</t>
  </si>
  <si>
    <t>Pago oportuno de obligaciones por concepto de personal de planta y contratación de servicios</t>
  </si>
  <si>
    <t>Monto de la deuda superior a 30 dias por concepto de salarios del personal de planta y por concepto de contratacion de servicios, y variacion del monto frente a la vigencia anterior</t>
  </si>
  <si>
    <t>Concepto de salarios del personal de planta y por concepto de contratacción de servicios con corte a 31 de diciembre de la vigencia objeto de evaluacion/[(Valor de la deuda superior a 30 dias por concepto de salarios del personal de planta y por concepto de contratacion de servicios , con corte a 31 de diciembre de la vigencia objeto de evaluacion ) - (valor de la deuda superior a 30 dias por concepto de salarios del personal de planta y por concepto de contratacion de servicios, con corte a 31 de diciembre de la vigencia anterior, en valores  constantes)]</t>
  </si>
  <si>
    <t>cero o variacion negativa</t>
  </si>
  <si>
    <t xml:space="preserve">Establecer controles de radicacion de cuentas  por parte del  supervisor </t>
  </si>
  <si>
    <t xml:space="preserve">1. Establecer controles de radicacion de cuentas  por parte del  supervisor  y que las mismas cumplan con los requisitos establecidos para pago </t>
  </si>
  <si>
    <t xml:space="preserve">Lideres de procesos de cada area que supervisen contratos, Apoyo contratacion Tesorero, </t>
  </si>
  <si>
    <t xml:space="preserve">computador software, internet, formatos establecidos para pago </t>
  </si>
  <si>
    <t xml:space="preserve">Oficinas lideres que ejercen supervision, escritorios, sillas </t>
  </si>
  <si>
    <t>Lider de procesos que ejercen supervision, Lider de contratacion y Tesorero</t>
  </si>
  <si>
    <t>Gatantizar que se cuenten con los recursos efectivos para realizar los pagos que demande la ESE</t>
  </si>
  <si>
    <t>2, Gatantizar que se cuenten con los recursos efectivos para realizar los pagos que demande la ESE</t>
  </si>
  <si>
    <t xml:space="preserve">computador software, internet  portal bancarios, </t>
  </si>
  <si>
    <t>Oficina de gestion financiera, junto con su dotacion</t>
  </si>
  <si>
    <t>Gerencia
Tesorero</t>
  </si>
  <si>
    <t>Mantener  Equilibrio Presupuestal con Recaudo</t>
  </si>
  <si>
    <t>Resultado Equilibrio Presupuestal con Recaudo</t>
  </si>
  <si>
    <t>Valor de la ejecucion de ingresos totales recaudados en la vigencia objeto de evaluación (incluye el valor recaudado de CxC de vigencias anteriores / valor de la ejecucion de gastos comprometidos en la vigencia objeto de evaluación (incluye el valor comprometido de cuentas por pagar de vigencias anteriores)</t>
  </si>
  <si>
    <t>&gt;=1</t>
  </si>
  <si>
    <t xml:space="preserve">Presentacion de informes trimestrales </t>
  </si>
  <si>
    <t>1. Presentar informe trimestrales las ejecuciones presupuestales tanto de ingresos como de gasto con porcentajes de recaudo y gastos ejecutados y publicaciones de ejecuciones presupuestales.</t>
  </si>
  <si>
    <t>computador , software institucional</t>
  </si>
  <si>
    <t xml:space="preserve">Oficina de Tesoreria, papel, </t>
  </si>
  <si>
    <t xml:space="preserve">Radicacion de Facturacion </t>
  </si>
  <si>
    <t>3. Radicar la facturacion en los tiempos establecidos al siguiente mes que se realiza la prestacion del servicios</t>
  </si>
  <si>
    <t>lider de facturacion - tecnico sistema y Tesorero</t>
  </si>
  <si>
    <t>RIPS, Facturacion evento</t>
  </si>
  <si>
    <t>Facturacion</t>
  </si>
  <si>
    <t xml:space="preserve">Monitorizacion y gestion de cartera </t>
  </si>
  <si>
    <t>Gestionar la recuperacionde cartera de Recaudo vigencias anteriores (descontado la cartera que se encuantra en proceso de liquidacion de EAPB y reclamaciones judiciales)</t>
  </si>
  <si>
    <t>Valor recaudado vigencia anterior / Total cuentas por pagar vigencia anterior (descontado la cartera que se encuantra en proceso de liquidacion de EAPB y reclamaciones judiciales)</t>
  </si>
  <si>
    <t>Recaudo de cartera</t>
  </si>
  <si>
    <t>1. Obtener un recaudo del 70%  de las cuentas por cobrar de los servicios prestados  en vigencia anteriores.</t>
  </si>
  <si>
    <t xml:space="preserve">Tesoreria, aseguradoras </t>
  </si>
  <si>
    <t xml:space="preserve">computador , software institucional plataformas </t>
  </si>
  <si>
    <t>Oficina Tesoreria con su dotacion</t>
  </si>
  <si>
    <t>Cruce de cartera realizados</t>
  </si>
  <si>
    <t>Cruce de carteras efectivos realizados/ Total aseguradoras que se presto el servicio</t>
  </si>
  <si>
    <t>Sin riesgo</t>
  </si>
  <si>
    <t>Cruces de cartera con las EAPB</t>
  </si>
  <si>
    <t>2. Realizar  trimestralmente cruce de cartera   con las aseguradoras de forma que tenga certeza de lo adeudado por las mismas y 
mantener Mediante comunicaciones escritas reportar a las Secretarias tanto de Salud local como Departamental y a la Superintendencia Nacional de Salud los incumplimientos en pagos y reporte de cartera de las Aseguradoras.</t>
  </si>
  <si>
    <t>Tesorero, funcionario encargado de realizar el cruce en las aseguradoras Comfamiliar, Cajacopi, Sanitas, Coosalud, Nueva EPS</t>
  </si>
  <si>
    <t>computador , base de datos estado de cartera</t>
  </si>
  <si>
    <t>Oficinas diferentes Aseguradoras</t>
  </si>
  <si>
    <t>Diseño, implentacion y evaluacion del sistema de costos .</t>
  </si>
  <si>
    <t>Contratar  la prestacion de servicios profesional para el diseño, implementacion y evaluacion del sistemas de costos</t>
  </si>
  <si>
    <t>sistema de costos</t>
  </si>
  <si>
    <t>1. Realizar el estudio previo para la contratacion del profesional para el diseño, implementacion y evaluacion del sistemas de costos.</t>
  </si>
  <si>
    <t>Contabiilidad Tesoreria</t>
  </si>
  <si>
    <t>Oficina tesoreria y contabilidad</t>
  </si>
  <si>
    <t>Profesional Universitario, Tesorero</t>
  </si>
  <si>
    <t>2. Contratacion el diseño e implentacion del sistema de costos.</t>
  </si>
  <si>
    <t>2.1.2.02.02.008.02
Remuneración por Servicios Técnicos y Profesionales</t>
  </si>
  <si>
    <t>Profesional de costos.</t>
  </si>
  <si>
    <t>3. Adquision del sofware de costos para la implentacion del sistema y seguimiento.</t>
  </si>
  <si>
    <t xml:space="preserve">2.1.2.02.02.008.12 
Sistematizacion </t>
  </si>
  <si>
    <t>Lider de informacion y comunicaciones
Proveedor sistema
Profesional de costos
Contabiilidad Tesoreria</t>
  </si>
  <si>
    <t>Presentar  Informe presupuestal y financiero en los plazos establecidos por el ente territorial para el cargue de la información del Decreto 2193 de 2004</t>
  </si>
  <si>
    <t>Presentacion de informes</t>
  </si>
  <si>
    <t>1. Validacion y cargue de informes trimestrales y anuales a los portales:
SHIP, CUIPO, SIA OBSERVA, CONTRALORIA GENERAL, SUPERINTENDENCIA DE SALUD Y EL SIHO  garantizar que el informe  sean convalidado por el funcionario de la Secretaria de Salud departamental que recibe la cuenta.</t>
  </si>
  <si>
    <t>Tesorero, contabilidad</t>
  </si>
  <si>
    <t>Software institucional, computador e internet,  plataforma</t>
  </si>
  <si>
    <t>Profesional universitario,  Tesorero</t>
  </si>
  <si>
    <t>Formular POA vigencia 2022</t>
  </si>
  <si>
    <t xml:space="preserve">Elaboración del POA vigencia 2022 </t>
  </si>
  <si>
    <t>Talento Humano y Profesional de Apoyo del SG-SST
Sistema de Gestión de Seguridad y Salud en el Trabajo
Apoyo gestion del talento humano
Referente linea el arte de comunicarnos</t>
  </si>
  <si>
    <t>Promover el bienestar y calidad de vida de los colaboradores, a través de mecanismos que incentiven la cultura humanizada y segura para mejorar la calidad de la prestación del servicio</t>
  </si>
  <si>
    <t>Mejorar las competencias y desempeño del talento humano en relación con las metas y los objetivos institucionales particularmente en la atención con los usuarios que promueva la trasformación cultural</t>
  </si>
  <si>
    <t>Cumplimiento del programa de capacitaciones (documnetar las estrategias de gestion de conocimiento)</t>
  </si>
  <si>
    <t>( No de capacitaciones ejecutadas / Total de capacitaciones programadas )*100</t>
  </si>
  <si>
    <t xml:space="preserve">porcentaje </t>
  </si>
  <si>
    <t>Elaborar e implemtar el  plan de capacitacion y cronograma vigencia 2022</t>
  </si>
  <si>
    <t>Garantizar el  cumplimiento al cronograma establecido de capacitacines de la ese salud del tundama vigencia 2022</t>
  </si>
  <si>
    <t xml:space="preserve">LIDER TALENTO HUMANO </t>
  </si>
  <si>
    <t xml:space="preserve">Talento Humano </t>
  </si>
  <si>
    <t xml:space="preserve">Procesos </t>
  </si>
  <si>
    <t>Innovar y preservar el conocimiento institucional a través de la experiencia y competencia del talento humano vinculado a la institución.</t>
  </si>
  <si>
    <t>Capacitacion 
2.1.2.02.02.008.10</t>
  </si>
  <si>
    <t xml:space="preserve"> Efectividad de las capacitaciones (Estrategias implementadas para la gestion del conocimiento)</t>
  </si>
  <si>
    <t>N° de temáticas con comprensión por encima de 82% / Total de temáticas tratadas en capacitación *100</t>
  </si>
  <si>
    <t xml:space="preserve">Porcentaje </t>
  </si>
  <si>
    <t>Verificar la efectividad de las capacitaciones</t>
  </si>
  <si>
    <t>Verificar la efectividad de las tematicas tratadas en las capacitaciones e implementar accion de mejora en caso de obtener los resultados esperados.</t>
  </si>
  <si>
    <t>Software Almera , equipos de computo,  audiovisuales.</t>
  </si>
  <si>
    <t>Establecer directrices, lineamientos y estrategias para el diseño, ejecución y evaluación del Plan de Bienestar, Estímulos e Incentivos para los servidores de la Entidad, medición de clima organizacional en pro de la satisfacción de los colaboradores.</t>
  </si>
  <si>
    <t>Cumplimiento del programa de Bienestar e Incentivos</t>
  </si>
  <si>
    <t>No. de actividades ejecutadas durante el semestre/ Total de actividades programadas para el semestre * 100%</t>
  </si>
  <si>
    <t>Elaborar e implementar el   Plan de Bienestar, Estímulos e Incentivos vigencia 2022.</t>
  </si>
  <si>
    <t>Garantizar el cumplimiento  del  Plan de Bienestar, Estímulos e Incentivos vigencia 2022.</t>
  </si>
  <si>
    <t xml:space="preserve"> BIENESTAR SOCIAL  Y ESTIMULOS FUNCIONARIOS 
2.1.202.02.008.13</t>
  </si>
  <si>
    <t>Satisfacción en las actividades de Bienestar e Incentivos</t>
  </si>
  <si>
    <t>No de funcionarios participantes con satisfacción mayor o igual al 82%/
Total de funcionarios participantes en la actividad *100%</t>
  </si>
  <si>
    <t>Medir la satisfaccion  en Actividades de Bienestar e Incentivos</t>
  </si>
  <si>
    <t>Aplicar encuesta de satisfacción de las actividades de Bienestar e Incentivos ejecutadas en la vigenmcia 2022</t>
  </si>
  <si>
    <t>Fortalecer  el eje de transformacion cultural frente a la adherencia e interiorizacion  de  cada uno de los ejes del modelo de acreditacion en salud.</t>
  </si>
  <si>
    <t>Evaluación de cultura organizacional</t>
  </si>
  <si>
    <t xml:space="preserve"> Resultados de encuesta de cultura organizacional </t>
  </si>
  <si>
    <t xml:space="preserve">Calificacion </t>
  </si>
  <si>
    <t xml:space="preserve">Medir la percepcion de cultura organizacional </t>
  </si>
  <si>
    <t>Aplicar encuesta de cultura organizacional y consolidar resultados de cultura de los ejes de acreditacion.</t>
  </si>
  <si>
    <t xml:space="preserve">Elaborar informe de resultados de encuasta de cultura organizacional </t>
  </si>
  <si>
    <t>Socializar informe de resultados de encuesta de cultura organizacional y consolidado de ejes de acreditacion en comité de gestion de desempeño y generar palanes de mjora acorde a los resultados.</t>
  </si>
  <si>
    <t xml:space="preserve">Diplomado en acreditacion para IPS de primer nivel </t>
  </si>
  <si>
    <t xml:space="preserve">Gestionar diplomado en acreditacion para IPS de primer nivel </t>
  </si>
  <si>
    <t>Talento humano y cultura organizacional</t>
  </si>
  <si>
    <t xml:space="preserve">Consolidar una cultura humanizada que permita mejorar la percepcion de satisfaccion del usuario y funcionarios en torno a la institucion </t>
  </si>
  <si>
    <t>HUMANIZACIÓN 
"ATENCIÓN CON AMOR"</t>
  </si>
  <si>
    <t>FORTALECER EL DESPLIEGUE E IMPLEMENTACIÓN DE LA POLÍTICA Y PROGRAMA DE HUMANIZACIÓN</t>
  </si>
  <si>
    <t>Mejorar el despliegue e implementación de la linea de acción"Conciente de las necesidades de nuestros colaboradores "</t>
  </si>
  <si>
    <t>No de funcionarios que contestaron, siempre o casi siempre a la pregunta de la encuesta de cultura humanizada, ¿Considera usted que la institución genera estrategias de humanización con el colaborador / No total de funcionarios que contestaron la encuesta. )*100</t>
  </si>
  <si>
    <t>Capacitar al talento humano de la institucion en humizacion de la atencion en salud.</t>
  </si>
  <si>
    <t>Gestionar capacitacion al talento humano de la institucion en humizacion de la atencion en salud.</t>
  </si>
  <si>
    <t xml:space="preserve">Apoyo a gestion del talento humano
Referente Linea el arte de comunucarnos </t>
  </si>
  <si>
    <t xml:space="preserve">LIDER HUMANIZACION </t>
  </si>
  <si>
    <t>Generar reconocimiento al proceso que se destaco por tener mejor adherencia a la política y programa de humanización</t>
  </si>
  <si>
    <t xml:space="preserve">semestralmente generar reconocimiento por adherencia a factores humanizantes </t>
  </si>
  <si>
    <t xml:space="preserve">Fomentar la importancia de la atención humanizada en la Institución. </t>
  </si>
  <si>
    <t>Número de usuarios que contestaron bueno a la pregunta de la encuesta de satisfacción: ¿amabilidad, el respeto y la paciencia que la ha tenido el profesi / Total de usuarios encuestados *100</t>
  </si>
  <si>
    <t>Celebrar el dia mundial de la salud y de la sonrisa</t>
  </si>
  <si>
    <t>Planear y ejecutar la celebraciones d elos dias (dia mundial de la salud y dia mundial de la sonrisa)</t>
  </si>
  <si>
    <t xml:space="preserve">logistica </t>
  </si>
  <si>
    <t>Talento Humano y Profesional de Apoyo del SG-SST
Sistema de Gestión de Seguridad y Salud en el Trabajo</t>
  </si>
  <si>
    <t>Implementar, evaluar y hacer seguimiento al Sistema de Gestión de Seguridad y Salud en el Trabajo (SG-SST)</t>
  </si>
  <si>
    <t>Actividades del Plan de Trabajo Anual de SG-SST  ejecutadas al 90%</t>
  </si>
  <si>
    <t>Total de actividades ejecutadas /Total de Actividades planeadas*100</t>
  </si>
  <si>
    <t>Elaboración y Seguimiento Plan de Trabajo del Sistema de Gestión de Seguridad y Salud en el Trabajo</t>
  </si>
  <si>
    <t>Elaborar, implementar y evaluar el Plan de Trabajo Anual  con la colaboración del  COPASST, CHE y ARL del Sistema de Gestión y Seguridad en el Trabajo para el año en vigencia.</t>
  </si>
  <si>
    <t xml:space="preserve">Profesional SG-SST                      COPASST    Brigadistas        Profesionales ARL Positiva                  
</t>
  </si>
  <si>
    <t>Equipo de Computo
Internet
Software ALMERA</t>
  </si>
  <si>
    <t xml:space="preserve">Profesional SG-SST                      COPASST    Brigadistas       </t>
  </si>
  <si>
    <t>Fomentar la importancia de la Seguridad y Salud en el Trabajo en la Institución.</t>
  </si>
  <si>
    <t>Planear y realizar actividades para la celebración del día mundial de Seguridad y Salud en el Trabajo.</t>
  </si>
  <si>
    <t>Impresos y Publicaciones
2.1.2.02.02.008.06</t>
  </si>
  <si>
    <t xml:space="preserve">Profesional SG-SST                      COPASST
Profesionales ARL Positiva      </t>
  </si>
  <si>
    <t>Profesional SG-SST                      COPASST</t>
  </si>
  <si>
    <t>Capacitaciones del  SG-SST ejecutadas al 100%</t>
  </si>
  <si>
    <t>Total de capacitaciones ejecutadas / Número de capacitaciones programadas*100</t>
  </si>
  <si>
    <t>Capacitaciones en Seguridad y Salud en el Trabajo a todos los Colaboradores dela Institución</t>
  </si>
  <si>
    <t>Capacitar y sensibilizar a todos  los colaboradores sobre la importancia del Sistema de Gestión de Seguridad y Salud en el Trabajo (Generalidades: Objetivo, Políticas, Reglamento de Higiene y Seguridad, Roles y Responsabilidades, Peligros y Riesgos, Epp, PHE y otros temas relacionados con la ejecución de las diferentes actividades en la Institución).</t>
  </si>
  <si>
    <t xml:space="preserve">Equipo de Computo
Internet
</t>
  </si>
  <si>
    <t>Rondas internas de SG-SST.</t>
  </si>
  <si>
    <t>No de rondas internas ejecutadas durante el trimestre/Total de rondas internas programadas*100</t>
  </si>
  <si>
    <t>Aplicación lista de chequeo</t>
  </si>
  <si>
    <t>Aplicar periódicamente rondas internas  listas de chequeo  a señalización, elementos de protección personal (EPP), áreas de trabajo, botiquines y extintores.</t>
  </si>
  <si>
    <t>Profesional SG-SST                      COPASST
Brigadistas</t>
  </si>
  <si>
    <t>Frecuencia de los accidentes laborales</t>
  </si>
  <si>
    <t>No de accidentes de trabajo que se presentaron en el mes /Total de hombres hora trabajadas en el mes *100</t>
  </si>
  <si>
    <t>Realizar investigación de incidentes y accidentes de trabajo y/o enfermedades laborales.</t>
  </si>
  <si>
    <t>Implementación de plan de mejora  producto de las mediciones y acciones correctivas solicitadas por autoridades y ARL</t>
  </si>
  <si>
    <t>No de acciones de mejora implementadas las mediciones y acciones correctivas soliciadas por autoridades y ARL /total de acciones de mejora identificadas*100</t>
  </si>
  <si>
    <t>Implementar Plan de Mejora acorde a auditoria externa   por parte de
ARL.</t>
  </si>
  <si>
    <t>Autoridades y Asesor ARL Positiva</t>
  </si>
  <si>
    <t>Equipo de Computo
Internet
Software ALMERA
Software ALISSTA</t>
  </si>
  <si>
    <t xml:space="preserve">Cliente
</t>
  </si>
  <si>
    <t xml:space="preserve"> Fortalecer la implementación del programa de responsabilidad social dirigido a la comunidad, usuarios y funcionarios de la institución. </t>
  </si>
  <si>
    <t>Talento Humano y SG-SST
Sistema de Gestión de Seguridad y Salud en el Trabajo</t>
  </si>
  <si>
    <t>Promover en la E.S.E Salud del Tundama estilos de vida y trabajo saludables, fortaleciendo las estrategias para mejorar el clima laboral, la satisfacción de los colaboradores y optimizando la productividad de la Entidad, basados en un Modelo de Empresa Familiarmente Responsable, con el fin de mejorar la calidad de vida de los colaboradores,  generando de esta manera hábitos que eviten la fatiga, el estrés y enfermedades laborales.</t>
  </si>
  <si>
    <t>Responsabilidad Social Empresarial</t>
  </si>
  <si>
    <t>Mejorar la calidad de vida de los colaboradores de la E.S.E Salud del Tundama, a través de la implementación de estrategias de Empresa familiarmente Responsable que promuevan la adherencia de hábitos de vida saludables, alineados a las necesidades de nuestros Colaboradores.</t>
  </si>
  <si>
    <t>Respuesta a identificación de necesidades de empresa familiarmente responsable.</t>
  </si>
  <si>
    <t>Documento</t>
  </si>
  <si>
    <t>Identificación de Necesidades</t>
  </si>
  <si>
    <t xml:space="preserve">
Identificar las necesidades de empresa familiarmente responsable de los colaboradores de la institución 
</t>
  </si>
  <si>
    <t>Profesional Apoyo SG-SST
Talento Humano</t>
  </si>
  <si>
    <t>Realizar cronograma de necesidades de empresa familiarmente responsable</t>
  </si>
  <si>
    <t>Realizar cronograma para abordar e intervenir  las necesidades de empresa familiarmente responsable identificadas  en los colaboradores de la institución</t>
  </si>
  <si>
    <t>Número de colaboradores que refieren sentirse satisfechos por el abordaje recibido ante sus necesidades de empresa familiarmente responsable.</t>
  </si>
  <si>
    <t>Evaluar la satisfacción de las necesidades de empresa familiarmente responsable</t>
  </si>
  <si>
    <t xml:space="preserve">Evaluar la satisfacción  de las necesidades de empresa familiarmente responsable de los colaboradores de la institución </t>
  </si>
  <si>
    <t>Aplicar Batería Riesgo Psicosocial</t>
  </si>
  <si>
    <t>Aplicar  la Bateria de Riesgo Psicosocial, a funcionarios y Contratistas de la E.S.E. Salud del Tundama</t>
  </si>
  <si>
    <t>Honorarios Profesionales
2.1.2.02.02.008.01</t>
  </si>
  <si>
    <t>Profesional Apoyo SG-SST
Talento Humano
Profesional en Psicología - Especialista en Seguridad y Salud en el Trabajo</t>
  </si>
  <si>
    <t>Equipo de Computo
Internet
Papelería</t>
  </si>
  <si>
    <t>Realizar y socializar el Plan Operativo Anual para la vigencia 2022.</t>
  </si>
  <si>
    <t>Realizar y socializar el Plan Operativo Anual</t>
  </si>
  <si>
    <t xml:space="preserve">
Profesional Apoyo SG-SST
Talento Humano
</t>
  </si>
  <si>
    <t>Promover nuestro modelo de atención como un factor diferencial en la prestación de servicios de bajo nivel de Complejidad.</t>
  </si>
  <si>
    <t>GESTION DE ATENCIÓN DEL USUARIO Y SU FAMILIA</t>
  </si>
  <si>
    <t xml:space="preserve">Fortalecer el desarrollo del programa Vive Tu Corazón a través del aumento de su cobertura y mejoramiento de los resultados obtenidos en su implementacion. </t>
  </si>
  <si>
    <t>VIVE TU CORAZÓN</t>
  </si>
  <si>
    <t>Pacientes nuevos inscritos en el Programa Vive Tu Corazon</t>
  </si>
  <si>
    <t>Total de usuarios incritos nuevos en el Programa Vive Tu Corazón / Total de usuarios inscritos en el programa Vive Tu Corazon en el mes de Diciembre de 2021 (5050)  * 100</t>
  </si>
  <si>
    <t xml:space="preserve">• Aumentar la captacion de usuarios con hipertension arterial y Diabetes Mellitus, para mejorar la cobertura del programa Vive Tu Corazon en el Municipio de Duitama, a traves del fortalecimiento de actividades de tamizaje de riesgo cardiovascular y metabolico en la comunidad de Duitama, Busqueda activa institucional y seguimiento a  egresos Hospitalarios.                                                                                                                                                                                                                                                                                                                                               •DUITAMIZATE: estrategia de tamización de riesgo cardiovascular y metabólico aplicada tanto en espacios intramurales como en espacios extramurales (ESE CERCA DE TI), así teniendo en cuenta los resultados obtenidos se redirección al paciente a consulta de medicina externa para valoración de factores de riesgo y manejo oportuno para descartar o confirma enfermedad crónica no trasmisible dicha estrategia se ejecutara minimo dos veces al mes 
• BUSQUEDA ACTIVA INSTITUCIONAL: para captación de usuarios con riesgo de hipertensión arterial se establece a partir de la generación de reporte mensual de consultas   institucionales que cuenten con diagnostico R030 para realizar seguimiento por parte de auxiliar de programa para captación de usuarios con riesgo de diabetes mellitus   se establece a partir de reporte mensual de resultados de glicemia mayores a 130 mg/dl sin diagnóstico de diabetes mellitus para realizar seguimiento por parte de auxiliar de programa
• SEGUIMIENTO A EGRESO HOSPITALARIOS : realizacion de seguimiento mensual a partir de reporte generado por  parte del Hospital Regional de Duitama, para captacion y seguimiento oportuno de usuarios 
         </t>
  </si>
  <si>
    <t>03 de Enero de 2022</t>
  </si>
  <si>
    <t>30 de diciembre de 2022</t>
  </si>
  <si>
    <t>2.1.5.02.09.05 
Compra de servicios para la venta (contratación de servicios asistenciales)</t>
  </si>
  <si>
    <r>
      <t xml:space="preserve">Líder Vive Tú Corazón </t>
    </r>
    <r>
      <rPr>
        <b/>
        <sz val="10"/>
        <rFont val="Arial"/>
        <family val="2"/>
      </rPr>
      <t xml:space="preserve">   </t>
    </r>
    <r>
      <rPr>
        <sz val="10"/>
        <rFont val="Arial"/>
        <family val="2"/>
      </rPr>
      <t xml:space="preserve">                        1 Jefe Enfermeria                            2 auxiliares de Enfermería                                                                                                           </t>
    </r>
  </si>
  <si>
    <t>faraque</t>
  </si>
  <si>
    <t xml:space="preserve">Capacitacion a colaboradores en la  Ruta de Atencion a paciente con enfermedad cronica no trasmisible en la ESE Salud del Tundama. </t>
  </si>
  <si>
    <t>Total de colaboradores capacitados en la  Ruta de Atencion a paciente con enfermedad cronica no trasmisible en la ESE Salud del Tundama  y evaluados con resultado satisfactorio mayor al 85% / Total de colaboradores capacitados en la  Ruta de Atencion a paciente con enfermedad cronica no trasmisible en la ESE Salud del Tundama.  *100</t>
  </si>
  <si>
    <t>≥ 83.00%</t>
  </si>
  <si>
    <t>Capacitación y Adherencia a la Ruta de Atención a paciente con Enfermedad Crónica No Transmisible.</t>
  </si>
  <si>
    <t xml:space="preserve">Fortalecer y evaluar el conocimiento sobre la Ruta de Atencion a paciente con enfermedad cronica no trasmisible en la ESE Salud del Tundama  a colaboradores de la E.S.E. Salud del Tundama una vez por semestre durante el año 2022 en  capacitación General. Realizacion de exposicion del programa vive tu corazon enfocado en la ruta de atencion integral a paciente con enfermedad cronica no trasmisible.  </t>
  </si>
  <si>
    <t>01 de Febrero de 2022</t>
  </si>
  <si>
    <t>30 de agosto de 2022</t>
  </si>
  <si>
    <t>Líder Vive Tú Corazón Comité de  Atención Integral a Pacientes con Enfermedades Crónicas</t>
  </si>
  <si>
    <t xml:space="preserve">Cumplimiento de adherencia a la Ruta de Atencion a paciente con enfermedad cronica no trasmisible en la ESE Salud del Tundama. </t>
  </si>
  <si>
    <t>Numeros de listas de chequeo aplicadas (Listas de chequeo para adherencia a la  Ruta de Atencion a paciente con enfermedad cronica no trasmisible en la ESE Salud del Tundama) con cumplimiento mayor del 85% / Total de listas de chequeo aplicadas Listas de chequeo para adherencia a la  Ruta de Atencion a paciente con enfermedad cronica no trasmisible en la ESE Salud del Tundama)    * 100</t>
  </si>
  <si>
    <t>Realizar evaluacion de adherencia para establecer el cumplimiento de la  Ruta de Atencion a paciente con enfermedad cronica no trasmisible en la ESE Salud del Tundama.                                                                                                                                                                                             Aplicación de lista de chequeo de manera trimestral para evaluacion  de adherenciapor parte de profesionales de medicina a ruta de atencion integral; socializacion en comite de Atención Integral a Pacientes con Enfermedades Crónicas, generando acciones de mejora según hallazgos encontrados.</t>
  </si>
  <si>
    <t>Actividades ejecutadas de la estrategia huerta Saludable.</t>
  </si>
  <si>
    <t>Número de actividades ejecutadas de la estrategia huerta Saludable/  Número total de actividades programadas de la estrategia huerta Saludable*100</t>
  </si>
  <si>
    <t>No medido</t>
  </si>
  <si>
    <t>Estrategia Huerta Saludable.</t>
  </si>
  <si>
    <t xml:space="preserve">Crear e implementar actividades ludicas que permitan fortalecer la estrategia la huerta Saludable y que generen conciencia de la importancia de habitos saludables y el medio ambiente.                                                     Implementar el manejo de la huerta “VIVE TU CORAZON” por parte de los funcionarios de la ESE Salud del Tundama, y los miembros del grupo "vive tu corazon"  </t>
  </si>
  <si>
    <t>2.1.5.01.03.01 Materiales y Suministros</t>
  </si>
  <si>
    <t>Comité de  Atención Integral a Pacientes con Enfermedades Crónicas.</t>
  </si>
  <si>
    <t>Insumos para Huerta                                       Instalaciones de la Institución</t>
  </si>
  <si>
    <t>Usuarios tamizados mayores de 18 años sin patologias crónicas</t>
  </si>
  <si>
    <t>Número de usuarios tamizados mayores de 18 años sin patologias crónicas/ Número total de usuarios mayores de 18 años sin patologias cronicas *100</t>
  </si>
  <si>
    <t>Construccion linea base</t>
  </si>
  <si>
    <t>Usuarios tamizados mayores de 18 años sin patologias crónicas.</t>
  </si>
  <si>
    <t>DUITAMIZATE: estrategia de tamización de riesgo cardiovascular y metabólico aplicada tanto en espacios intramurales como en espacios extramurales (ESE CERCA DE TODOS), así teniendo en cuenta los resultados obtenidos se redirección al paciente a consulta de medicina externa para valoración de factores de riesgo y manejo oportuno para descartar o confirma enfermedad crónica, con seguimiento por parte de auxiliar del programa  no trasmisible dicha estrategia se ejecutara minimo dos veces al mes.                                                                                                                      Realizar Tamizajes de riesgo cardiovascular y metabolico en la comunidad de Duitama a usuarios mayores de 18 años sin patologias crónicas de base (Diabetes Mellitus, Hipertension arterial y Enfermedad Renal Crónica) de forma semanal en salas de espera, presentando informe mensual en comité</t>
  </si>
  <si>
    <t>Plan de capacitacion para medicos generales para la vigencia 2021</t>
  </si>
  <si>
    <t>Numero de capacitaciones realizadas/numero de capacitaciones programadas para el periodo *100</t>
  </si>
  <si>
    <t>Plan de capacitacion para medicos generales para la vigencia 2022</t>
  </si>
  <si>
    <t xml:space="preserve">Fortalecer las competencias de los medicos generales a traves de capacitacion en Guias de Practica Clinica de Hipertension Arterial, Insuficiencia Renal Cronica y Diabetes Mellitus en adultos a traves de la oferta institucuonal de capacitacion a los profesionales en las tres patologias objeto de seguimiento. </t>
  </si>
  <si>
    <t xml:space="preserve">1 Profesional Líder de Medicina                             18 Médicos Generales
</t>
  </si>
  <si>
    <t>Computador, Video Beam, Plataformas interactivas google meet</t>
  </si>
  <si>
    <t>Instalaciones ESE Salud del Tundama</t>
  </si>
  <si>
    <t>mrodriguez</t>
  </si>
  <si>
    <t>Integrar los servicios y programas institucionales dirigidos a la población materna e infantil (niñas y niños menores de 6 años), en el marco de la estrategia IAMII, con el objetivo de promover, proteger, atender y apoyar en temas de salud y nutrición a las familias, lo anterior con enfoque de derechos y perspectiva diferencial, garantizando la integralidad, calidad, y continuidad de la atención en los servicios y programas</t>
  </si>
  <si>
    <t>IAMII</t>
  </si>
  <si>
    <t xml:space="preserve">Fortalecer  el desarrollo de la Estrategia IAMII Institucional  en la E.S.E. Salud del Tundama. </t>
  </si>
  <si>
    <t>Cumplimiento Plan de Sostenibilidad IAMII</t>
  </si>
  <si>
    <t xml:space="preserve"> Total de estandares cumplidos en la Estrategia IAMI / Total de estandares establecidos en la Estrategia IAMI *100</t>
  </si>
  <si>
    <t>Plan de Sostenibilidad IAMII de la E.S.E. Salud del Tundama</t>
  </si>
  <si>
    <t xml:space="preserve">Mantener la sostenibilidad del Programa Institucional IAMII en la E.S.E. Salud del Tundama a traves de la realizacion una autoevaluación anual de la estrategia, elaboración del Plan de Sostenibilidad y ejecución del Plan de Sostenibilidad. </t>
  </si>
  <si>
    <t>15 de Diciembre de 2022</t>
  </si>
  <si>
    <t xml:space="preserve">2.1.5.02.09.05 
Compra de servicios para la venta (contratación de servicios asistenciales)                                                 2.1.2.02.02.008.06                  Impresos y publicaciones 
2.1.5.01.03.01                            Materiales y Suministros                         </t>
  </si>
  <si>
    <t>1 Profesional Líder IAMII                                      2 Médicos Programa IAMII                                             1 Jefe De Enfermería IAMII                                        2 auxiliares de Enfermeria  IAMII</t>
  </si>
  <si>
    <t>15 Kits para las gestantes de barriguitas en pasarela</t>
  </si>
  <si>
    <t>gavila</t>
  </si>
  <si>
    <t>Proporción de Gestantes captadas antes de la semana 12 de gestación procedentes del municipio de Duitama.</t>
  </si>
  <si>
    <t xml:space="preserve">Número de gestantes a quienes se les realizo por lo menos una valoración médica y se inscribieron en el Programa de Control Prenatal de la ESE Salud del Tundama, a más tardar en la semana 12 de gestación en el periodo a evaluar y que son procedentes del municipio de Duitama/ Total de gestantes que se inscribieron en el Programa de Control Prenatal de la ESE Salud del Tundama en el periodo a evaluar y que son procedentes del municipio de Duitama.
</t>
  </si>
  <si>
    <t>Atencion segura del binomio madre hijo durante el control prenatal en la E.S.E. Salud del Tundama a traves de la canalizaciòn inmediata y contínua de la gestante a la ruta maternoperinatal.</t>
  </si>
  <si>
    <t xml:space="preserve">Cuando se identifica un resultado de gravindex positivo, se cuenta con dos profesionales para la atención a las gestantes, despliegue de la estrategia publicitaria invitando  a iniciar oportunamente los controles prenatales, seguimiento a bases de datos de los laboratorios institucional y del Hospital Regional Duitama.                                               Entrega de material fisico publicitario a las usuarias que vienen a consulta de primera vez por planificación familiar. </t>
  </si>
  <si>
    <t>15 de diciembre de 2022</t>
  </si>
  <si>
    <t xml:space="preserve">2.1.5.01.03.01 Materiales y Suministros              </t>
  </si>
  <si>
    <t>Entrega de souvenir</t>
  </si>
  <si>
    <t>Proporción de Gestantes con cumplimiento de número mínimo de citas de control prenatal</t>
  </si>
  <si>
    <t>Total de Gestantes atendidas en la ESE Salud del Tundama en el programa de control prenatal con Gestación a término dentro del periodo a evaluar con número adecuado de citas de control prenatal / Total de Gestantes atendidas en la ESE Salud del Tundama en el programa de control prenatal con Gestación a término dentro del periodo a evaluar.*100</t>
  </si>
  <si>
    <t>Minimizar barreras de acceso, disminuir la morbimortalidad materna y perinatal,  y garantizar una atencion oportuna al binomio madre hijo durante la gestacion a traves de la asignación de citas de control prenatal para garantizar su proxima asistencia a traves una una oferta suficiente y completa de controles por parte de medico general y jefe de enfermeria.</t>
  </si>
  <si>
    <t xml:space="preserve">Garantizar los mecanismos de comunicación con el Usuario y su Familia, así como la orientación durante su proceso de atención, a fin de mejorar su satisfacción enmarcado en un servicio humanizado y respetando sus derechos. </t>
  </si>
  <si>
    <t>Fortalecer el despliegue del Modelo de Atención de la E.S.E. Salud del Tundama, en el Momento 1 (Acceso), para que durante la atención recibida se garantice la explicación a los usuarios de sus derechos y se promueva el respeto y cumplimiento de estos deberes.</t>
  </si>
  <si>
    <t>Cumplimiento de actividades programadas en  el plan de divulgación de derechos y deberes</t>
  </si>
  <si>
    <t>Cociente del numero total de actividades programadas y ejecutadas del Plan de Divulgación de Deberes y Derechos para la vigencia 2021 sobre el  Número total de actividades  programadas del Plan de Divulgación de Deberes y Derechos de la vigencia 2021 en el periodo a evaluar (semestral) *100</t>
  </si>
  <si>
    <t>Cumplimiento del Plan de Divulgación de derechos y deberes garantizando el despliegue y adherencia de usuarios y colaboradores de la E.S.E. Salud del Tundama.</t>
  </si>
  <si>
    <t>Mejorar el conocimiento que tienen los usuarios de la E.S.E. Salud del Tundama en relación con sus derechos y sus deberes, a través de la ejecución  del cronograma plan de divulgación de derechos y deberes.</t>
  </si>
  <si>
    <t xml:space="preserve">2.1.5.02.09.05 
Compra de servicios para la venta (contratación de servicios asistenciales)  </t>
  </si>
  <si>
    <t xml:space="preserve">Auxiliares SIAU 3                   Lider SIAU 1                    </t>
  </si>
  <si>
    <t>Software ALMERA</t>
  </si>
  <si>
    <t>Instalaciones E.S.E. Salud del Tundama          Atención extramural</t>
  </si>
  <si>
    <t>npuerto</t>
  </si>
  <si>
    <t>Impacto de los mecanismos de desplieque y comunicación de los deberes y derechos.</t>
  </si>
  <si>
    <t xml:space="preserve">Cociente de los usuarios que contestan de forma positiva  que conocen los deberes y derechos en la encuesta de satisfacción del usuario, y , el  número  de encuestas de satisfacción del usuario aplicadas en el periodo (mensual)  multiplicada  por 100, expresado en porcentaje (%). </t>
  </si>
  <si>
    <t>≥ 94.00%</t>
  </si>
  <si>
    <t xml:space="preserve">Medir el conocimiento que tienen los usuarios de la E.S.E. Salud del Tundama en relación con sus derechos y sus deberes, a través del análisis que se realiza con la encuesta de satisfacción a los usuarios de la E.S.E. Salud del Tundama.                                                                                       </t>
  </si>
  <si>
    <t>Adherencia de deberes y derechos</t>
  </si>
  <si>
    <t>Cociente del total  de quejas recibidas atribuidas a  la falta adherencia de derechos y deberes/ Número total  de quejas recibidas en el periodo (mensual) *100</t>
  </si>
  <si>
    <t>≥ 30.00%</t>
  </si>
  <si>
    <t xml:space="preserve">Analizar de forma mensual las causas de las quejas que se encuentran en los buzones de sugerencias, para establecer cuáles de ellas son atribuidas a la falta de adherencia al cumplimiento de derechos y garantia de los deberes de los usuarios, para que en caso de hallazgos por incumplimiento se generen acciones de mejora que conduzcan a solucionar las brechas encontradas. </t>
  </si>
  <si>
    <t>Garantizar la asignación de citas a los Usuarios a través de los canales definidos, eliminando barreras de acceso a los servicios ofertados acorde al Modelo de Atención de la ESE Salud del Tundama.</t>
  </si>
  <si>
    <t>Fortalecer el despliegue del  Modelo de Atención de la E.S.E. Salud del Tundama, Momento 1,  para facilitar al usuario la posibilidad de obtener los servicios que requiere, sin que se presenten retrasos que pongan en riesgo su vida o su salud.</t>
  </si>
  <si>
    <t xml:space="preserve"> Oportunidad de la asignación de citas a medicina general</t>
  </si>
  <si>
    <t>Cociente entre la sumatoria de la diferencia de los dias calendario entre la fecha en la que se asigno la cita de Medicina general y la fecha en la cual el usuario la solicito y el número total de citas de Medicina General asignadas en un periodo determinado (mensual).</t>
  </si>
  <si>
    <t>Unidad (Días)</t>
  </si>
  <si>
    <t>3 d</t>
  </si>
  <si>
    <t>≤ 3d</t>
  </si>
  <si>
    <t>Oportunidad de la asignación de citas de medicina general,  odontología general y laboratorio clínico en la E.S.E. Salud del Tundama.</t>
  </si>
  <si>
    <t xml:space="preserve">Mantener la oportunidad de atención para consulta de Medicina General,  odontología general y laboratorio clínico de acuerdo con el estandar establecido en el Modelo de Atención de la E.S.E. Salud del Tundama, a traves del monitoreo periódico de la oportunidad, la oferta de servicios según demanda, regulación de frecuencia de uso de servicios y aplicación de guías de manejo de práctica clínica en la Institución. </t>
  </si>
  <si>
    <t>1 Líder Asignación de Citas y Facturación       13 Auxiliares</t>
  </si>
  <si>
    <t>Sistema de Informacion ASIS</t>
  </si>
  <si>
    <t>mmurillo</t>
  </si>
  <si>
    <t xml:space="preserve"> Oportunidad de la asignación de citas a odontología general</t>
  </si>
  <si>
    <t>Cociente entre la sumatoria de la diferencia de los días calendario entre la fecha en la que se asigno la cita de Odontologia  general y la fecha en la cual el usuario la solicito y el número total de citas de Odontología  General asignadas en un periodo determinado (mensual).</t>
  </si>
  <si>
    <t>2 d</t>
  </si>
  <si>
    <t>Oportunidad en la atención en el procedimiento de toma de muestra</t>
  </si>
  <si>
    <t>Sumatoria de días transcurridos entre el momento en que el usuario solicita cita para ser atendido en el Laboratorio Clínico y la fecha para la cual es asignada la cita  en el periodo a evaluar (mensual)/ Total cita asignadas de laboratorio en el periodo a evaluar (mensual) )*100</t>
  </si>
  <si>
    <t>Unidad (Dias)</t>
  </si>
  <si>
    <t>Demanda insatisfecha para Medicina General</t>
  </si>
  <si>
    <t xml:space="preserve">Cociente del número de pacientes que no accedieron a citas de medicina general en el periodo (mensual) y  Número total de citas asignadas de medicina general en el periodo (mensual) multiplicado por 100, expresado en porcentaje (%). </t>
  </si>
  <si>
    <t>≤ 3.00%</t>
  </si>
  <si>
    <t>Demanda insatisfecha para medicina y odontología general en la E.S.E. Salud del Tundama.</t>
  </si>
  <si>
    <t xml:space="preserve">Disminuir las barreras de acceso a los servicios de Medicina General y de odontología general a través de la garantía de la suficiente oferta de servicios según las necesidades de la comunidad usuaria del Municipio de Duitama. </t>
  </si>
  <si>
    <t>Demanda insatisfecha para Odontologia General</t>
  </si>
  <si>
    <t xml:space="preserve">Cociente del número de pacientes que no accedieron a citas de odontología  general en el periodo (mensual) y  Número total de citas asignadas de odontología  general en el periodo (mensual) multiplicado por 100, expresado en porcentaje (%). </t>
  </si>
  <si>
    <t>≤ 2.00%</t>
  </si>
  <si>
    <t>Tiempos de espera en el servicio de Facturación</t>
  </si>
  <si>
    <t>Tiempo transcurrido de hora de facturacion a hora de atencion por el profesional / Numero de citas facturadas en el periodo )*100</t>
  </si>
  <si>
    <t>Minutos</t>
  </si>
  <si>
    <t>&lt; 15</t>
  </si>
  <si>
    <t>Tiempos de Espera en el Servicio de Facturación</t>
  </si>
  <si>
    <t>Realizar seguimiento a los tiempos de espera en el servicio de facturación de acuerdo a lo definido por la Institución, medir los tiempos de espera a los usuarios que llagan a facturación dentro de los tiempos definidos.</t>
  </si>
  <si>
    <t>Tiempos de espera en sala (Oportunidad para servicio farmaceutico)</t>
  </si>
  <si>
    <t>Tiempos de espera en sala (Servicio Farmaceutico)</t>
  </si>
  <si>
    <t>16.3m</t>
  </si>
  <si>
    <t>≤ 17 m</t>
  </si>
  <si>
    <t xml:space="preserve">Mantener el tiempo de espera para acceder al servicio farmaceutico en menos de 17 minutos, de acuerdo con el modelo de atencion institucional, a traves de cumplimiento de los protocolos institucionales de atencion en el servicio farmaceutico, y el analisis mensaul del indicador para generar acciones de mejora correspondientes en caso de desviaciones encontradas. </t>
  </si>
  <si>
    <t>1 líder de Servicio Farmacéutico                           5 Regentes de farmacia</t>
  </si>
  <si>
    <t>Software digiturno</t>
  </si>
  <si>
    <t>asarmiento</t>
  </si>
  <si>
    <t>Seguimiento y gestión a las  barreras de acceso identificadas durante la atención del usuario en  la ruta del modelo de atención.</t>
  </si>
  <si>
    <r>
      <t xml:space="preserve">Cociente del número de barreras de acceso </t>
    </r>
    <r>
      <rPr>
        <u/>
        <sz val="10"/>
        <rFont val="Arial"/>
        <family val="2"/>
      </rPr>
      <t xml:space="preserve">identificadas y gestionadas desde SIAU    </t>
    </r>
    <r>
      <rPr>
        <sz val="10"/>
        <rFont val="Arial"/>
        <family val="2"/>
      </rPr>
      <t xml:space="preserve"> Número de barreras de acceso identificadas desde SIAU en el periodo a evaluar (mensual) multiplicado por 100, expresado en pocentaje (%).  </t>
    </r>
  </si>
  <si>
    <t>Seguimiento y gestión a las  barreras de acceso identificadas durante la atención del usuario en la ruta de atención integral del modelo de atención de la E.S.E. Salud del Tundama.</t>
  </si>
  <si>
    <t xml:space="preserve">Identificar, gestionar y disminuir las barreras de acceso que se le presenten a los usuarios de la E.S.E. Salud del Tundama durante la prestación de los servicios. </t>
  </si>
  <si>
    <t xml:space="preserve">2.1.2.02.02.008.06 Impresos y publicaciones 
</t>
  </si>
  <si>
    <t>Usuarios de la E.S.E. Salud del Tundama</t>
  </si>
  <si>
    <t>Software ALMERA      Planilla barreras de acceso SIAU</t>
  </si>
  <si>
    <t>Planillas de identificación de Barreras de Acceso</t>
  </si>
  <si>
    <t xml:space="preserve">Fortalecer  el despliegue del Modelo de Atencion  de la E.S.E. Salud del Tundama en el Momento 1 para garantizar accesibilidad en la  utilizacion de  los servicios de salud ofertados por la E.S.E. Salud del Tundama. </t>
  </si>
  <si>
    <t>Adherencia al servicio de Asignación de Citas</t>
  </si>
  <si>
    <t>Cociente entre el numero de listas de chequeo aplicadas con resultado igual o mayor del 80% y el numero de listas de chequeo aplicadas multiplacada por cien y expresado en porcentaje (%).</t>
  </si>
  <si>
    <t>94.46%</t>
  </si>
  <si>
    <t xml:space="preserve"> ≥ 85.00%</t>
  </si>
  <si>
    <t>Procedimiento de asignación de citas institucional</t>
  </si>
  <si>
    <t>Mejorar la prestación de servicios de la E.S.E. Salud del Tundama a través de la garantía de la correcta adherencia al procedimieto de asignación de citas y su seguimiento y monitoreo sistemático  con la aplicación  de listas de chequeo .</t>
  </si>
  <si>
    <t>Porcentaje de adherencia de asignación de citas</t>
  </si>
  <si>
    <t xml:space="preserve">Total de errores en citas asignadas por colaborador en el periodo a evaluar (mensual)  / Total de citas asignadas por colaborador  en el periodo a evaluar (mensual). </t>
  </si>
  <si>
    <t>Unidad (Errores)</t>
  </si>
  <si>
    <t>≤ 10</t>
  </si>
  <si>
    <t xml:space="preserve">Mejorar la accesibilidad a los servicios que oferta la E.S.E. Salud del Tundama a través de un correcto funcionamiento de los mecanismos de operación y canales de comunicación disponibles para el acceso de los usuarios a traves de la monitoria de la operacion de cada uno de ellos. </t>
  </si>
  <si>
    <t xml:space="preserve">Promover acciones encaminadas a mejorar el estado de salud de los usuarios y prevenir enfermedades, proporcionar una atención desde el diagnóstico y tratamiento a pacientes que, por su condición o estado de salud, pueden ser atendidos ambulatoriamente con enfoque humanizado y seguro acorde a sus necesidades, bajo un modelo de atención integral. </t>
  </si>
  <si>
    <t>Fortalecer el despliegue del Modelo de Atención , en el momento 2 (Atención de Usuarios) para garantizar la identificación de necesidades del usuario y su familia según los lineamientos institucionales y la identificacion de  riesgos clínicos en el usuario y su gestión a través de los controles ya implementados.</t>
  </si>
  <si>
    <t xml:space="preserve">Evaluacion de adherencia de los profesionales de salud (medicos, odontologos, enfermeros, psicologos) a la identificacion de necesidades de los usuarios durante el momento 2 de la ruta de atencion integral al usuario  del modelo de atencion institucional. </t>
  </si>
  <si>
    <t xml:space="preserve">Cociente de la sumatoria del resultado de evalucion de adherencia a la identificacion de necesidades de los usuarios, en cada una de las historias clinicas auditadas en las muestras incluidas en la auditoria de historias clinicas y registros asistenciales de medicina, enfermeria, odontologia y psicologia, y,  el numero total de historias clinicas auditadas en el periodo a evaluar multiplicado por 100, expresado en porcentaje (%). </t>
  </si>
  <si>
    <t>≥ 80.00%</t>
  </si>
  <si>
    <t xml:space="preserve">Identificación de Necesidades de los usuarios por los profesionales de Salud durante el momento 2 de la ruta de atencion integral al usuario  del modelo de atencion institucional. </t>
  </si>
  <si>
    <t xml:space="preserve">Garantizar la identificacion de necesidades de atencion del usuarios durante su atención a traves de la auditoria y  monitoreo del cumplimiento de esta actividad desarrollado de forma sistematica con aplicacion de auditoria de historias clinicas y registros asistenciales  a los profesionales que prestan el servicio. </t>
  </si>
  <si>
    <t>2.1.1.01                                               Planta de Personal Permanente</t>
  </si>
  <si>
    <t>1  Profesional Especializado del Area de la Salud</t>
  </si>
  <si>
    <t>Software Asis y Almera</t>
  </si>
  <si>
    <t>atobos</t>
  </si>
  <si>
    <t xml:space="preserve">Implementar Modelo de Atencion de la E.S.E. Salud del Tundama, Momento 2: (Atencion de Usuarios) para desarrollar mecanismos estandarizados para reporte y entrega de resultados de Laboratorio Clinico en la fase pos analitica. </t>
  </si>
  <si>
    <t>Oportunidad en la entrega de resultados de exámenes de laboratorio</t>
  </si>
  <si>
    <t>(Sumatoria del tiempo transcurrido entre la solicitud  de exámenes y la entrega del resultado a pacientes del servicio en el período / Número total de pacientes del servicio a quienes se les tomó los exámenes en el mismo período) x100.</t>
  </si>
  <si>
    <t>Unidad (horas)</t>
  </si>
  <si>
    <t>8 hr</t>
  </si>
  <si>
    <t>Mantener la entrega oportuna de resultados de laboratorio  a través de sostenimiento de profesionales de Bacteriología para poder dar  cumplimiento a notificación a historia clínica en tiempos establecidos.</t>
  </si>
  <si>
    <t xml:space="preserve">2.1.5.02.09.05 
Compra de servicios para la venta (contratación de servicios asistenciales)                                2.1.1.01                                               Planta de Personal Permanente  </t>
  </si>
  <si>
    <t>1 Líder de Laboratorio Clinico                                         4 Bacteriologas                            3 Auxiliares de Laboratorio Clinico</t>
  </si>
  <si>
    <t>4 sillas ergonómicas de ruedas</t>
  </si>
  <si>
    <t>ndallos</t>
  </si>
  <si>
    <t>Oportunidad en la notificación de resultados críticos de laboratorio clínico</t>
  </si>
  <si>
    <t>Sumatoria de los minutos utilizados por el profesional de bacteriologias desde la toma de la muestra del resultado critico hasta su notificacion correspondiente según el protocolo de notifiacion de resultado critico / Total de resultados criticos de laboratorio clinico</t>
  </si>
  <si>
    <t>Unidad (minutos)</t>
  </si>
  <si>
    <t>210 min</t>
  </si>
  <si>
    <t xml:space="preserve">Oportunidad en la notificación de resultados críticos de laboratorio en tiempo establecido. </t>
  </si>
  <si>
    <t xml:space="preserve">Mejorar la notificación oportuna de resultados críticos de laboratorios a través  de auditoria mensual  de cumplimiento al protocolo notificación  de resultados críticos </t>
  </si>
  <si>
    <t xml:space="preserve">Oportunidad en la notificación de resultados críticos de laboratorio clínico que por sus caracteristicas e implicaciones para el usuario deben ser reportados antes de 30 minutos. </t>
  </si>
  <si>
    <t>Sumatoria de los minutos utilizados por el profesional de bacteriologias desde la toma de la muestra del resultado critico hasta su notificacion correspondiente según el protocolo de notificacion de resultado critico  (identificacdos para notificaicon antes de 30 minutos)/ Total de resultados criticos de laboratorio clinico (identificacdos para notificaicon antes de 30 minutos)</t>
  </si>
  <si>
    <t>30 min</t>
  </si>
  <si>
    <t>Mejorar la notificación oportuna de resultados críticos menor a treinta minutos  a través  de auditoria mensual  de cumplimiento al protocolo notificación  de resultados críticos menor a treinta minutos.</t>
  </si>
  <si>
    <t>Orientar la Prestación de servicios hacia la generación de mejores condiciones de la salud de los usuarios de la E.S.E Salud del Tundama, mediante el acceso a los servicios prestados por la institución de manera oportuna, eficaz y con calidad para la preservación, el mejoramiento y la promoción de la salud.</t>
  </si>
  <si>
    <t>PROMOCION Y MANTENIMIENTO DE LA SALUD</t>
  </si>
  <si>
    <t xml:space="preserve">Fortalecer el despliegue del Modelo de Atención de la E.S.E. Salud del Tundama, en el momento 2 (Atención de usuarios), para planear, desplegar y evaluar la implementación de la ruta integral de atención para la promoción y mantenimiento  de la salud por momento de curso de vida según lineamientos de la Resolución 3280. </t>
  </si>
  <si>
    <t>Tamizaje para anemia hemoglobina (CUPS  902213) en la primera Infancia para la EAPB Nueva EPS</t>
  </si>
  <si>
    <t>Número de tamizaje de hemoglobina  (CUPS 902213) realizadas en la Primera  Infancia en la EAPB  Nueva EPS/  Número de tamizaje de hemoglobina  (CUPS 902213) que se deben realizar en la Primera  Infancia en la EAPB Nueva EPS</t>
  </si>
  <si>
    <t xml:space="preserve">Cumplimiento de las metas de ruta de promoción y mantenimiento de la salud del servicío de laboratorio clínico por curso de vida y Entidad Administradora de Planes de Beneficio. . </t>
  </si>
  <si>
    <t xml:space="preserve">Realizar el tamizaje de hemoglobina a los usuarios que le sean requeridos por parte del servicio de Medicina y Enfermería, según el riesgo identificado durante la atención. </t>
  </si>
  <si>
    <t>2.1.5.02.09.03  Insumos de Laboratorio</t>
  </si>
  <si>
    <t>1 Líder de Laboratorio Clinico                                         4 Bacteriologas                            3 Auxiliares de Laboratorio Clinic</t>
  </si>
  <si>
    <t>Insumos de Laboratorio Clinico                                Control de Calidad Externo                                Apoyo Tecnológico</t>
  </si>
  <si>
    <t>Tamizaje para anemia hemoglobina (CUPS  902213) en la primera Infancia para la EAPB Comfamiliar</t>
  </si>
  <si>
    <t>Número de tamizaje de hemoglobina  (CUPS 902213) realizadas en la Primera  Infancia en la EAPB  Comfamiliar/  Número de tamizaje de hemoglobina  (CUPS 902213) que se deben realizar en la Primera  Infancia en la EAPB Comfamiliar</t>
  </si>
  <si>
    <t>Tamizaje para anemia hemoglobina (CUPS  902213) en la primera Infancia para la EAPB Coosalud</t>
  </si>
  <si>
    <t>Número de tamizaje de hemoglobina  (CUPS 902213) realizadas en la Primera  Infancia en la EAPB  Coosalud  Número de tamizaje de hemoglobina  (CUPS 902213) que se deben realizar en la Primera  Infancia en la EAPB Coosalud</t>
  </si>
  <si>
    <t>Tamizaje para anemia hemoglobina (CUPS  902213) en la primera Infancia para la EAPB Sanitas</t>
  </si>
  <si>
    <t>Número de tamizaje de hemoglobina  (CUPS 902213) realizadas en la Primera  Infancia en la EAPB Sanitas / Número de tamizaje de hemoglobina  (CUPS 902213) que se deben realizar en la Primera  Infancia en la EAPB Sanitas *100</t>
  </si>
  <si>
    <t>Tamizaje para anemia hemoglobina (CUPS  902213) en la primera Infancia para la EAPB Cajacopi</t>
  </si>
  <si>
    <t>Número de tamizaje de hemoglobina  (CUPS 902213) realizadas en la Primera  Infancia en la EAPB Cajacopi / Número de tamizaje de hemoglobina  (CUPS 902213) que se deben realizar en la Primera  Infancia en la EAPB Cajacopi *100</t>
  </si>
  <si>
    <t>Tamizaje para anemia hemoglobina y hematocrito (CUPS 902211 Y 902213) en la Infancia para Nueva EPS</t>
  </si>
  <si>
    <t>Número de tamizaje de hemoglobina y hematocrito  (CUPS 902211 Y 902213) realizadas en la Infancia en la EAPB Nueva EPS/   Número de tamizaje de hemoglobina y hematocrito  (CUPS 902211 Y 902213) que se deben realizar en la  Infancia en la EAPB Nueva EPS</t>
  </si>
  <si>
    <t>Aumentar la captación de tamizajes tamizaje cardiovasculas,hemoglobinas y sangre oculta  a traves de llamado telefonico y demanda inducida de parte de los servicios de medicina y facturación.</t>
  </si>
  <si>
    <t>Tamizaje para anemia hemoglobina y hematocrito (CUPS 902211 Y 902213) en la Infancia para Comfamilar</t>
  </si>
  <si>
    <t>Número de tamizaje de hemoglobina y hematocrito  (CUPS 902211 Y 902213) realizadas en la Infancia en la EAPB Comfamiliar /   Número de tamizaje de hemoglobina y hematocrito  (CUPS 902211 Y 902213) que se deben realizar en la  Infancia en la EAPB Comfamiliar</t>
  </si>
  <si>
    <t>Tamizaje para anemia hemoglobina y hematocrito (CUPS 902211 Y 902213) en la Infancia para Coosalud</t>
  </si>
  <si>
    <t>Número de tamizaje de hemoglobina y hematocrito  (CUPS 902211 Y 902213) realizadas en la Infancia en la EAPB Coosalud /   Número de tamizaje de hemoglobina y hematocrito  (CUPS 902211 Y 902213) que se deben realizar en la  Infancia en la EAPB Coosalud</t>
  </si>
  <si>
    <t>Tamizaje para anemia hemoglobina y hematocrito (CUPS 902211 Y 902213) en la Infancia para Sanitas</t>
  </si>
  <si>
    <t>Número de tamizaje de hemoglobina y hematocrito  (CUPS 902211 Y 902213) realizadas en la Infancia en la EAPB Sanitas /   Número de tamizaje de hemoglobina y hematocrito  (CUPS 902211 Y 902213) que se deben realizar en la  Infancia en la EAPB Sanitas*100</t>
  </si>
  <si>
    <t>Tamizaje para anemia hemoglobina y hematocrito (CUPS 902211 Y 902213) en la Infancia para Cajacopi</t>
  </si>
  <si>
    <t>Número de tamizaje de hemoglobina y hematocrito  (CUPS 902211 Y 902213) realizadas en la Infancia en la EAPB Cajacopi /   Número de tamizaje de hemoglobina y hematocrito  (CUPS 902211 Y 902213) que se deben realizar en la  Infancia en la EAPB Cajacopi*100</t>
  </si>
  <si>
    <t>Tamizaje para anemia hemoglobina y hematocrito (CUPS 902211 Y 902213) en la Adolescencia para Nueva EPS</t>
  </si>
  <si>
    <t>(Número de tamizaje de hemoglobina y hematocrito  (CUPS 902211 Y 902213) realizadas  en la Adolescencia para la EAPB Nueva EPS/  Número de tamizaje de hemoglobina y hematocrito  (CUPS 902211 Y 902213) que se deben realizar en la Adolescencia en la EAPB Nueva EPS *100</t>
  </si>
  <si>
    <t>Tamizaje para anemia hemoglobina y hematocrito (CUPS 902211 Y 902213) en la Adolescencia para Comfamiliar</t>
  </si>
  <si>
    <t>(Número de tamizaje de hemoglobina y hematocrito  (CUPS 902211 Y 902213) realizadas  en la Adolescencia para la EAPB Comfamiliar /  Número de tamizaje de hemoglobina y hematocrito  (CUPS 902211 Y 902213) que se deben realizar en la Adolescencia en la EAPB Comfamiliar) *100</t>
  </si>
  <si>
    <t>Tamizaje para anemia hemoglobina y hematocrito (CUPS 902211 Y 902213) en la Adolescencia para Coosalud</t>
  </si>
  <si>
    <t>(Número de tamizaje de hemoglobina y hematocrito  (CUPS 902211 Y 902213) realizadas  en la Adolescencia para la EAPB Coosalud  Número de tamizaje de hemoglobina y hematocrito  (CUPS 902211 Y 902213) que se deben realizar en la Adolescencia en la EAPB Coosalud) *100</t>
  </si>
  <si>
    <t>Tamizaje para anemia hemoglobina y hematocrito (CUPS 902211 Y 902213) en la Adolescencia para Sanitas</t>
  </si>
  <si>
    <t>(Número de tamizaje de hemoglobina y hematocrito  (CUPS 902211 Y 902213) realizadas  en la Adolescencia para la EAPB Sanitas / Número de tamizaje de hemoglobina y hematocrito  (CUPS 902211 Y 902213) que se deben realizar en la Adolescencia en la EAPB Sanitas) *100</t>
  </si>
  <si>
    <t>Tamizaje para anemia hemoglobina y hematocrito (CUPS 902211 Y 902213) en la Adolescencia para Cajacopi</t>
  </si>
  <si>
    <t>(Número de tamizaje de hemoglobina y hematocrito  (CUPS 902211 Y 902213) realizadas  en la Adolescencia para la EAPB Cajacopi/ Número de tamizaje de hemoglobina y hematocrito  (CUPS 902211 Y 902213) que se deben realizar en la Adolescencia en la EAPB Cajacopi) *100</t>
  </si>
  <si>
    <t>Tamizaje de riesgo cardiovascular y metabólico: glicemia basal, perfil lipídico, creatinina, uroanalisis para la juventud, para la EAPB Nueva EPS</t>
  </si>
  <si>
    <t>Número de tamizaje de riesgo cardiovascular y metabólico (glicemia basal, perfil lipidico, creatinina, uroanalisis) realizados para la juventud para Nueva EPS/   Número de tamizaje de riesgo cardiovascular y metabolico (glicemia basal, perfil lipidico, creatinina, uroanalisis) que se deben realizar  para la juventud para Nueva EPS * 100</t>
  </si>
  <si>
    <t>Mejorar la cobertura de tamizaje de riesgo cardiovascular,  a traves de llamado telefonico y demanda inducida de parte de los servicios de medicina y facturación.</t>
  </si>
  <si>
    <t>Tamizaje de riesgo cardiovascular y metabólico: glicemia basal, perfil lipídico, creatinina, uroanalisis para la juventud, para la EAPB Comfamiliar</t>
  </si>
  <si>
    <t>Número de tamizaje de riesgo cardiovascular y metabólico (glicemia basal, perfil lipidico, creatinina, uroanalisis) realizados para la juventud para Comfamiliar /   Número de tamizaje de riesgo cardiovascular y metabolico (glicemia basal, perfil lipidico, creatinina, uroanalisis) que se deben realizar  para la juventud para Comfamiliar * 100</t>
  </si>
  <si>
    <t>Tamizaje de riesgo cardiovascular y metabólico: glicemia basal, perfil lipídico, creatinina, uroanalisis para la juventud, para la EAPB Coosalud</t>
  </si>
  <si>
    <t>Número de tamizaje de riesgo cardiovascular y metabólico (glicemia basal, perfil lipidico, creatinina, uroanalisis) realizados para la juventud para Coosalud /   Número de tamizaje de riesgo cardiovascular y metabolico (glicemia basal, perfil lipidico, creatinina, uroanalisis) que se deben realizar  para la juventud para Coosalud * 100</t>
  </si>
  <si>
    <t>Tamizaje de riesgo cardiovascular y metabólico: glicemia basal, perfil lipídico, creatinina, uroanalisis para la juventud, para la EAPB Sanitas</t>
  </si>
  <si>
    <t>Número de tamizaje de riesgo cardiovascular y metabólico (glicemia basal, perfil lipidico, creatinina, uroanalisis) realizados para la juventud para Sanitas/   Número de tamizaje de riesgo cardiovascular y metabolico (glicemia basal, perfil lipidico, creatinina, uroanalisis) que se deben realizar  para la juventud para Sanitas * 100</t>
  </si>
  <si>
    <t>Tamizaje de riesgo cardiovascular y metabólico: glicemia basal, perfil lipídico, creatinina, uroanalisis para la juventud, para la EAPB Cajacopi</t>
  </si>
  <si>
    <t>Número de tamizaje de riesgo cardiovascular y metabólico (glicemia basal, perfil lipidico, creatinina, uroanalisis) realizados para la juventud para Cajacopi /   Número de tamizaje de riesgo cardiovascular y metabolico (glicemia basal, perfil lipidico, creatinina, uroanalisis) que se deben realizar  para la juventud para Cajacopi * 100</t>
  </si>
  <si>
    <t>Tamizaje de riesgo cardiovascular y metabólico: glicemia basal, perfil lipídico, creatinina, uroanalisis para la  adultez para Nueva EPS</t>
  </si>
  <si>
    <t>(Número de tamizaje de riesgo cardiovascular y metabolico (glicemia basal, perfil lipidico, creatinina, uroanalisis) realizados para la adultez Nueva EPS/   Número de tamizaje de riesgo cardiovascular y metabolico (glicemia basal, perfil lipidico, creatinina, uroanalisis) que se deben realizar  para la  adultez Nueva EPS) *100</t>
  </si>
  <si>
    <t>Tamizaje de riesgo cardiovascular y metabólico: glicemia basal, perfil lipídico, creatinina, uroanalisis para la  adultez para Comfamiliar</t>
  </si>
  <si>
    <t>(Número de tamizaje de riesgo cardiovascular y metabolico (glicemia basal, perfil lipidico, creatinina, uroanalisis) realizados para la adultez. Comfamiliar /   Número de tamizaje de riesgo cardiovascular y metabolico (glicemia basal, perfil lipidico, creatinina, uroanalisis) que se deben realizar  para la  adultez Comfamiliar ) *100</t>
  </si>
  <si>
    <t>Tamizaje de riesgo cardiovascular y metabólico: glicemia basal, perfil lipídico, creatinina, uroanalisis para la  adultez para Coosalud</t>
  </si>
  <si>
    <t>(Número de tamizaje de riesgo cardiovascular y metabolico (glicemia basal, perfil lipidico, creatinina, uroanalisis) realizados para la adultez Coosalud /   Número de tamizaje de riesgo cardiovascular y metabolico (glicemia basal, perfil lipidico, creatinina, uroanalisis) que se deben realizar  para la  adultez Coosalud) *100</t>
  </si>
  <si>
    <t>Tamizaje de riesgo cardiovascular y metabólico: glicemia basal, perfil lipídico, creatinina, uroanalisis para la  adultez para Sanitas</t>
  </si>
  <si>
    <t>(Número de tamizaje de riesgo cardiovascular y metabolico (glicemia basal, perfil lipidico, creatinina, uroanalisis) realizados para la adultez Sanitas /   Número de tamizaje de riesgo cardiovascular y metabolico (glicemia basal, perfil lipidico, creatinina, uroanalisis) que se deben realizar  para la  adultez Sanitas) *100</t>
  </si>
  <si>
    <t>Tamizaje de riesgo cardiovascular y metabólico: glicemia basal, perfil lipídico, creatinina, uroanalisis para la  adultez para Cajacopi</t>
  </si>
  <si>
    <t>(Número de tamizaje de riesgo cardiovascular y metabolico (glicemia basal, perfil lipidico, creatinina, uroanalisis) realizados para la adultez Cajacopi/   Número de tamizaje de riesgo cardiovascular y metabolico (glicemia basal, perfil lipidico, creatinina, uroanalisis) que se deben realizar  para la  adultez Cajacopi) *100</t>
  </si>
  <si>
    <t>Tamizaje de riesgo cardiovascular y metabólico: glicemia basal, perfil lipídico, creatinina, uroanalisis para la vejez, para Nueva EPS</t>
  </si>
  <si>
    <t>(Número de tamizaje de riesgo cardiovascular y metabolico (glicemia basal, perfil lipidico, creatinina, uroanalisis) realizados para la  vejez para EAPB Nueva EPS /  Número de tamizaje de riesgo cardiovascular y metabolico (glicemia basal, perfil lipidico, creatinina, uroanalisis) que se deben realizar  para la vejez para EAPB Nueva EPS) *100</t>
  </si>
  <si>
    <t>Tamizaje de riesgo cardiovascular y metabólico: glicemia basal, perfil lipídico, creatinina, uroanalisis para la vejez, para Comfamiliar</t>
  </si>
  <si>
    <t>(Número de tamizaje de riesgo cardiovascular y metabolico (glicemia basal, perfil lipidico, creatinina, uroanalisis) realizados para la  vejez para EAPB Comfamiliar /  Número de tamizaje de riesgo cardiovascular y metabolico (glicemia basal, perfil lipidico, creatinina, uroanalisis) que se deben realizar  para la vejez para EAPB Comfamiliar)*100</t>
  </si>
  <si>
    <t>Tamizaje de riesgo cardiovascular y metabólico: glicemia basal, perfil lipídico, creatinina, uroanalisis para la vejez, para Coosalud</t>
  </si>
  <si>
    <t>(Número de tamizaje de riesgo cardiovascular y metabolico (glicemia basal, perfil lipidico, creatinina, uroanalisis) realizados para la  vejez para EAPB Coosalud /  Número de tamizaje de riesgo cardiovascular y metabolico (glicemia basal, perfil lipidico, creatinina, uroanalisis) que se deben realizar  para la vejez para EAPB Coosalud) *100</t>
  </si>
  <si>
    <t>Tamizaje de riesgo cardiovascular y metabólico: glicemia basal, perfil lipídico, creatinina, uroanalisis para la vejez, para Sanitas</t>
  </si>
  <si>
    <t>(Número de tamizaje de riesgo cardiovascular y metabolico (glicemia basal, perfil lipidico, creatinina, uroanalisis) realizados para la  vejez para EAPB Sanitas /  Número de tamizaje de riesgo cardiovascular y metabolico (glicemia basal, perfil lipidico, creatinina, uroanalisis) que se deben realizar  para la vejez para EAPB Sanitas) *100</t>
  </si>
  <si>
    <t>Tamizaje de riesgo cardiovascular y metabólico: glicemia basal, perfil lipídico, creatinina, uroanalisis para la vejez, para Cajacopi</t>
  </si>
  <si>
    <t>(Número de tamizaje de riesgo cardiovascular y metabolico (glicemia basal, perfil lipidico, creatinina, uroanalisis) realizados para la  vejez para EAPB Cajacopi /  Número de tamizaje de riesgo cardiovascular y metabolico (glicemia basal, perfil lipidico, creatinina, uroanalisis) que se deben realizar  para la vejez para EAPB Cajacopi) *100</t>
  </si>
  <si>
    <t>Tamizaje para cáncer de colon (Sangre oculta en materia fecal por inmunoquímica) en la adultez para Nueva EPS</t>
  </si>
  <si>
    <t>(Número de tamizaje para cancer de colon (Sangre oculta en materia fecal por inmunoquimica, CUPS 907009) realizados en la adultez por EAPB Nuev EPS/   Número de tamizaje para cancer de colon (Sangre oculta en materia fecal por inmunoquimica, CUPS 907009) que se deben realizar  en la adultez  por EAPB NUeva EPS) *100</t>
  </si>
  <si>
    <t xml:space="preserve">Fortalecer las actividades de prevención de cancer de colon a través del tamizaje oportuno de sangre oculta en heces, según criterio médico y riesgo del usuario, a través de la realización oportuna de la ayuda diagnostica en la E.S.E. Salud del Tundama. </t>
  </si>
  <si>
    <t>Tamizaje para cáncer de colon (Sangre oculta en materia fecal por inmunoquímica) en la adultez para Comfamiliar</t>
  </si>
  <si>
    <t>( Número de tamizaje para cancer de colon (Sangre oculta en materia fecal por inmunoquimica, CUPS 907009) realizados en la adultez por EAPB Comfamiliar /   Número de tamizaje para cancer de colon (Sangre oculta en materia fecal por inmunoquimica, CUPS 907009) que se deben realizar  en la adultez  por EAPB Comfamiliar ) *100</t>
  </si>
  <si>
    <t>Tamizaje para cáncer de colon (Sangre oculta en materia fecal por inmunoquímica) en la adultez para Coosalud</t>
  </si>
  <si>
    <t>( Número de tamizaje para cancer de colon (Sangre oculta en materia fecal por inmunoquimica, CUPS 907009) realizados en la adultez por EAPB Coosalud/   Número de tamizaje para cancer de colon (Sangre oculta en materia fecal por inmunoquimica, CUPS 907009) que se deben realizar  en la adultez  por EAPB Coosalud) *100</t>
  </si>
  <si>
    <t>Tamizaje para cáncer de colon (Sangre oculta en materia fecal por inmunoquímica) en la adultez para Sanitas</t>
  </si>
  <si>
    <t>( Número de tamizaje para cancer de colon (Sangre oculta en materia fecal por inmunoquimica, CUPS 907009) realizados en la adultez por EAPB Sanitas/   Número de tamizaje para cancer de colon (Sangre oculta en materia fecal por inmunoquimica, CUPS 907009) que se deben realizar  en la adultez  por EAPB Sanitas) *100</t>
  </si>
  <si>
    <t>Tamizaje para cáncer de colon (Sangre oculta en materia fecal por inmunoquímica) en la adultez para Cajacopi</t>
  </si>
  <si>
    <t>( Número de tamizaje para cancer de colon (Sangre oculta en materia fecal por inmunoquimica, CUPS 907009) realizados en la adultez por EAPB Cajacopi/   Número de tamizaje para cancer de colon (Sangre oculta en materia fecal por inmunoquimica, CUPS 907009) que se deben realizar  en la adultez  por EAPB Cajacopi) *100</t>
  </si>
  <si>
    <t>Tamizaje para cáncer de colon (Sangre oculta en materia fecal por inmunoquímica) en la vejez por EAPB,para Nueva EPS</t>
  </si>
  <si>
    <t>(Número de tamizaje para cancer de colon (Sangre oculta en materia fecal por inmunoquimica, CUPS 907009) realizados en la vejez  por EAPB  Nueva EPS/   Número de tamizaje para cancer de colon (Sangre oculta en materia fecal por inmunoquimica, CUPS 907009) que se deben realizar  en la vejez por EAPB Nueva EPS) *100</t>
  </si>
  <si>
    <t>Tamizaje para cáncer de colon (Sangre oculta en materia fecal por inmunoquímica) en la vejez por EAPB,para Comfamiliar</t>
  </si>
  <si>
    <t>(Número de tamizaje para cancer de colon (Sangre oculta en materia fecal por inmunoquimica, CUPS 907009) realizados en la vejez  por EAPB  Comfamiliar/   Número de tamizaje para cancer de colon (Sangre oculta en materia fecal por inmunoquimica, CUPS 907009) que se deben realizar  en la vejez por EAPB Comfamiliar) *100</t>
  </si>
  <si>
    <t>Tamizaje para cáncer de colon (Sangre oculta en materia fecal por inmunoquímica) en la vejez por EAPB,para Coosalud</t>
  </si>
  <si>
    <t>(Número de tamizaje para cancer de colon (Sangre oculta en materia fecal por inmunoquimica, CUPS 907009) realizados en la vejez  por EAPB  Coosalud/   Número de tamizaje para cancer de colon (Sangre oculta en materia fecal por inmunoquimica, CUPS 907009) que se deben realizar  en la vejez por EAPB Coosalud *100</t>
  </si>
  <si>
    <t>Tamizaje para cáncer de colon (Sangre oculta en materia fecal por inmunoquímica) en la vejez por EAPB para Sanitas</t>
  </si>
  <si>
    <t>(Número de tamizaje para cancer de colon (Sangre oculta en materia fecal por inmunoquimica, CUPS 907009) realizados en la vejez  por EAPB  Sanitas/   Número de tamizaje para cancer de colon (Sangre oculta en materia fecal por inmunoquimica, CUPS 907009) que se deben realizar  en la vejez por EAPB Sanitas *100</t>
  </si>
  <si>
    <t>Tamizaje para cáncer de colon (Sangre oculta en materia fecal por inmunoquímica) en la vejez por EAPB para Cajacopi</t>
  </si>
  <si>
    <t>(Número de tamizaje para cancer de colon (Sangre oculta en materia fecal por inmunoquimica, CUPS 907009) realizados en la vejez  por EAPB  Cajacopi/   Número de tamizaje para cancer de colon (Sangre oculta en materia fecal por inmunoquimica, CUPS 907009) que se deben realizar  en la vejez por EAPB Cajacopi *100</t>
  </si>
  <si>
    <t>Atención en salud por Medicina General para primera infancia para Nueva EPS</t>
  </si>
  <si>
    <t>Número de consultas realizadas por Medicina General (CUPS 890201) en la primera infancia en la EAPB Nueva EPS/  Número de consultas que se deben realizar por Medicina General ( CUPS 890201) en la primera infancia de la Nueva EPS</t>
  </si>
  <si>
    <t xml:space="preserve">Cumplimiento de las metas de ruta de promoción y mantenimiento de la salud del servicío de Medicina General por curso de vida y Entidad Administradora de Planes de Beneficio. </t>
  </si>
  <si>
    <t>• Garantizar la realización de las actividades contratadas con un cumplimiento mayor del 80%, a través de: Demanda inducida individual en la atención médica. Seguimiento mensual de cumplimiento a metas.
• Mantener coberturas de tamizaje de prevención del cáncer prostático para la adultez  y la vejez mayor al 80% de actividades realizadas por periodo, de la siguiente manera: Demanda inducida individual en la atención médica. Asignación de actividades adicionales en la consulta médica programada, Seguimiento mensual de cumplimiento a metas contratadas por cada médico. Generación de planes de acción para favorecer el cumplimiento cuando éste no supere el 80%. Retroalimentación mensual en reunión equipo primario de las actividades indicadas por resolución 3280/2018, Realizar reconocimiento de metas cumplidas en reunión de equipo primario.
• Mantener coberturas de tamizaje de prevención del cáncer de seno para la adultez y la vejez mayor al 80% de actividades realizadas por periodo, de la siguiente manera: Demanda inducida individual en la atención médica. Asignación de actividades adicionales en la consulta médica programada, Seguimiento mensual de cumplimiento a metas contratadas por cada médico. Generación de planes de acción para favorecer el cumplimiento cuando éste no supere el 80%. Retroalimentación mensual en reunión equipo primario de las actividades indicadas por resolución 3280/2018, Realizar reconocimiento de metas cumplidas en reunión de equipo primario.</t>
  </si>
  <si>
    <t xml:space="preserve">2.1.5.02.09.05                       Compra de Servicios para la venta (Contratación de Servicios Asistenciales)      </t>
  </si>
  <si>
    <t>1 Profesional Líder en Medicina                                                                                                   18 Médicos Generales</t>
  </si>
  <si>
    <t>Atención en salud por Medicina General para primera infancia para Comfamiliar</t>
  </si>
  <si>
    <t>Número de consultas realizadas por Medicina General (CUPS 890201) en la primera infancia en la EAPB Comfamiliar /  Número de consultas que se deben realizar por Medicina General ( CUPS 890201) en la primera infancia de la Comfamiliar</t>
  </si>
  <si>
    <t>Atención en salud por Medicina General para primera infancia para Coosalud</t>
  </si>
  <si>
    <t>Número de consultas realizadas por Medicina General (CUPS 890201) en la primera infancia en la EAPB Coosalud/  Número de consultas que se deben realizar por Medicina General ( CUPS 890201) en la primera infancia de la Coosalud</t>
  </si>
  <si>
    <t>Atención en salud por Medicina General para primera infancia para Sanitas</t>
  </si>
  <si>
    <t>Número de consultas realizadas por Medicina General (CUPS 890201) en la primera infancia en la EAPB Sanitas/  Número de consultas que se deben realizar por Medicina General ( CUPS 890201) en la primera infancia de Sanitas</t>
  </si>
  <si>
    <t>Atención en salud por Medicina General para primera infancia para Cajacopi</t>
  </si>
  <si>
    <t>Número de consultas realizadas por Medicina General (CUPS 890201) en la primera infancia en la EAPB Cajacopi/  Número de consultas que se deben realizar por Medicina General ( CUPS 890201) en la primera infancia de la Cajacopi</t>
  </si>
  <si>
    <t>Atencion en salud por Medicina General para Infancia para Nueva EPS</t>
  </si>
  <si>
    <t>Numero de consultas realizadas por Medicina General (CUPS 890201) en la Infancia en la EAPB  Nueva EPS/   Numero de consultas que se deben realizar por Medicina General ( CUPS 890201) en la Infancia de la EAPB  Nueva EPS</t>
  </si>
  <si>
    <t>Atencion en salud por Medicina General para Infancia para Comfamiliar</t>
  </si>
  <si>
    <t>Numero de consultas realizadas por Medicina General (CUPS 890201) en la Infancia en la EAPB  Comfamiliar /   Numero de consultas que se deben realizar por Medicina General ( CUPS 890201) en la Infancia de la EAPB Comfamiliar</t>
  </si>
  <si>
    <t>Atencion en salud por Medicina General para Infancia para Coosalud</t>
  </si>
  <si>
    <t>Numero de consultas realizadas por Medicina General (CUPS 890201) en la Infancia en la EAPB  Coosalud/   Numero de consultas que se deben realizar por Medicina General ( CUPS 890201) en la Infancia de la EAPB Coosalud</t>
  </si>
  <si>
    <t>Atencion en salud por Medicina General para Infancia para Sanitas</t>
  </si>
  <si>
    <t>Numero de consultas realizadas por Medicina General (CUPS 890201) en la Infancia en la EAPB  Sanitas /   Numero de consultas que se deben realizar por Medicina General ( CUPS 890201) en la Infancia de la EAPB Sanitas.</t>
  </si>
  <si>
    <t>Atencion en salud por Medicina General para Infancia para Cajacopi</t>
  </si>
  <si>
    <t>Numero de consultas realizadas por Medicina General (CUPS 890201) en la Infancia en la EAPB  Cajacopi /   Numero de consultas que se deben realizar por Medicina General ( CUPS 890201) en la Infancia de la EAPB Cajacopi</t>
  </si>
  <si>
    <t>Atencion en salud por Medicina General para Adolescencia para Nueva EPS</t>
  </si>
  <si>
    <t xml:space="preserve">(Número de consultas por Medicina General (CUPS 890201) realizadas en la Adolescencia en la EAPB Nueva EPS /    Número de consultas por Medicina General ( CUPS 890201) que se deben realizar en la Adolescencia en la EAPB Nueva EPS) *100 </t>
  </si>
  <si>
    <t>Atencion en salud por Medicina General para Adolescencia para Comfamiliar</t>
  </si>
  <si>
    <t xml:space="preserve">(Número de consultas por Medicina General (CUPS 890201) realizadas en la Adolescencia en la EAPB Comfamiliar  /    Número de consultas por Medicina General ( CUPS 890201) que se deben realizar en la Adolescencia en la EAPB Comfamiliar) *100 </t>
  </si>
  <si>
    <t>Atencion en salud por Medicina General para Adolescencia para Coosalud</t>
  </si>
  <si>
    <t xml:space="preserve">(Número de consultas por Medicina General (CUPS 890201) realizadas en la Adolescencia en la EAPB Coosalud /    Número de consultas por Medicina General ( CUPS 890201) que se deben realizar en la Adolescencia en la EAPB Coosalud) *100 </t>
  </si>
  <si>
    <t>Atencion en salud por Medicina General para Adolescencia para Sanitas</t>
  </si>
  <si>
    <t xml:space="preserve">(Número de consultas por Medicina General (CUPS 890201) realizadas en la Adolescencia en la EAPB Sanitas /    Número de consultas por Medicina General ( CUPS 890201) que se deben realizar en la Adolescencia en la EAPB Sanitas) *100 </t>
  </si>
  <si>
    <t>Atencion en salud por Medicina General para Adolescencia para Cajacopi</t>
  </si>
  <si>
    <t xml:space="preserve">(Número de consultas por Medicina General (CUPS 890201) realizadas en la Adolescencia en la EAPB Cajacopi /    Número de consultas por Medicina General ( CUPS 890201) que se deben realizar en la Adolescencia en la EAPB Cajacopi) *100 </t>
  </si>
  <si>
    <t>Atencion en salud por Medicina General para Juventud para Nueva EPS</t>
  </si>
  <si>
    <t>Numero de consultas realizadas por Medicina General (CUPS 890201) en la Juventud en la EAPB Nueva EPS /   Numero de consultas que se deben realizar por Medicina General ( CUPS 890201) en la Juventud  de la EAPB Nueva EPS</t>
  </si>
  <si>
    <t>Atencion en salud por Medicina General para Juventud para Comfamiliar</t>
  </si>
  <si>
    <t>Numero de consultas realizadas por Medicina General (CUPS 890201) en la Juventud en la EAPB Comfamiliar  /   Numero de consultas que se deben realizar por Medicina General ( CUPS 890201) en la Juventud  de la EAPB Comfamiliar</t>
  </si>
  <si>
    <t>Atencion en salud por Medicina General para Juventud para Coosalud</t>
  </si>
  <si>
    <t>Numero de consultas realizadas por Medicina General (CUPS 890201) en la Juventud en la EAPB Coosalud /   Numero de consultas que se deben realizar por Medicina General ( CUPS 890201) en la Juventud  de la EAPB Coosalud</t>
  </si>
  <si>
    <t>Atencion en salud por Medicina General para Juventud para Sanitas</t>
  </si>
  <si>
    <t>Numero de consultas realizadas por Medicina General (CUPS 890201) en la Juventud en la EAPB Sanitas/   Numero de consultas que se deben realizar por Medicina General ( CUPS 890201) en la Juventud  de la EAPB Sanitas</t>
  </si>
  <si>
    <t>Atencion en salud por Medicina General para Juventud para Cajacopi</t>
  </si>
  <si>
    <t>Numero de consultas realizadas por Medicina General (CUPS 890201) en la Juventud en la EAPB Cajacopi/   Numero de consultas que se deben realizar por Medicina General ( CUPS 890201) en la Juventud  de la EAPB Cajacopi</t>
  </si>
  <si>
    <t>Atencion en salud por Medicina General para Adultez para Nueva EPS</t>
  </si>
  <si>
    <t>(Numero de consultas realizadas por Medicina General (CUPS 890201) en la Adultez en la EAPB Nueva EPS /   Numero de consultas que se deben realizar por Medicina General ( CUPS 890201) en la Adultez de la EAPB Nueva EPS ) *100</t>
  </si>
  <si>
    <t>Atencion en salud por Medicina General para Adultez para Comfamiliar</t>
  </si>
  <si>
    <t>(Numero de consultas realizadas por Medicina General (CUPS 890201) en la Adultez en la EAPB Comfamiliar /   Numero de consultas que se deben realizar por Medicina General ( CUPS 890201) en la Adultez de la EAPB Comfamiliar ) *100</t>
  </si>
  <si>
    <t>Atencion en salud por Medicina General para Adultez para Coosalud</t>
  </si>
  <si>
    <t>(Numero de consultas realizadas por Medicina General (CUPS 890201) en la Adultez en la EAPB Coosalud /   Numero de consultas que se deben realizar por Medicina General ( CUPS 890201) en la Adultez de la EAPB Coosalud) *100</t>
  </si>
  <si>
    <t>Atencion en salud por Medicina General para Adultez para Sanitas</t>
  </si>
  <si>
    <t>(Numero de consultas realizadas por Medicina General (CUPS 890201) en la Adultez en la EAPB Sanitas /   Numero de consultas que se deben realizar por Medicina General ( CUPS 890201) en la Adultez de la EAPB Sanitas ) *100</t>
  </si>
  <si>
    <t>Atencion en salud por Medicina General para Adultez para Cajacopi</t>
  </si>
  <si>
    <t>(Numero de consultas realizadas por Medicina General (CUPS 890201) en la Adultez en la EAPB Cajacopi /   Numero de consultas que se deben realizar por Medicina General ( CUPS 890201) en la Adultez de la EAPB Cajacopi ) *100</t>
  </si>
  <si>
    <t>Tamizaje para cancer de prostata (Tacto rectal) en la adultez para Nueva EPS</t>
  </si>
  <si>
    <t>(Número de tamizaje para cancer de prostata (Tacto rectal) realizados en la adultez por cada EAPB Nueva EPS/  Número de tamizaje para cancer de prostata (Tacto rectal) que se deben realizar en la adultez por cada EAPB Nueva EPS) *100</t>
  </si>
  <si>
    <t>Tamizaje para cancer de prostata (Tacto rectal) en la adultez para Comfamiliar</t>
  </si>
  <si>
    <t>(Número de tamizaje para cancer de prostata (Tacto rectal) realizados en la adultez por cada EAPB Comfamiliar  /  Número de tamizaje para cancer de prostata (Tacto rectal) que se deben realizar en la adultez por cada EAPB Comfamiliar) *100</t>
  </si>
  <si>
    <t>Tamizaje para cancer de prostata (Tacto rectal) en la adultez para Coosalud</t>
  </si>
  <si>
    <t>(Número de tamizaje para cancer de prostata (Tacto rectal) realizados en la adultez por cada EAPB Coosalud/  Número de tamizaje para cancer de prostata (Tacto rectal) que se deben realizar en la adultez por cada EAPB Coosalud) *100</t>
  </si>
  <si>
    <t>Tamizaje para cancer de prostata (Tacto rectal) en la adultez para Sanitas</t>
  </si>
  <si>
    <t>(Número de tamizaje para cancer de prostata (Tacto rectal) realizados en la adultez por cada EAPB Sanitas /  Número de tamizaje para cancer de prostata (Tacto rectal) que se deben realizar en la adultez por cada EAPB Sanitas) *100</t>
  </si>
  <si>
    <t>Tamizaje para cancer de prostata (Tacto rectal) en la adultez para Cajacopi</t>
  </si>
  <si>
    <t>(Número de tamizaje para cancer de prostata (Tacto rectal) realizados en la adultez por cada EAPB Cajacopi /  Número de tamizaje para cancer de prostata (Tacto rectal) que se deben realizar en la adultez por cada EAPB Cajacopi) *100</t>
  </si>
  <si>
    <t>Atencion en salud por Medicina General para Vejez para Nueva EPS</t>
  </si>
  <si>
    <t>( Numero de consultas realizadas por Medicina General (CUPS 890201) en la Vejez  en la EAPB Nueva EPS /    Numero de consultas que se deben realizar por Medicina General ( CUPS 890201) en la Vejez de la EAPB Nueva EPS ) *100</t>
  </si>
  <si>
    <t>Atencion en salud por Medicina General para Vejez para Comfamiliar</t>
  </si>
  <si>
    <t>(Numero de consultas realizadas por Medicina General (CUPS 890201) en la Vejez  en la EAPB Comfamiliar  /    Numero de consultas que se deben realizar por Medicina General ( CUPS 890201) en la Vejez de la EAPB Comfamiliar) *100</t>
  </si>
  <si>
    <t>Atencion en salud por Medicina General para Vejez para Coosalud</t>
  </si>
  <si>
    <t>( Numero de consultas realizadas por Medicina General (CUPS 890201) en la Vejez  en la EAPB Coosalud /    Numero de consultas que se deben realizar por Medicina General ( CUPS 890201) en la Vejez de la EAPB Coosalud ) *100</t>
  </si>
  <si>
    <t>Atencion en salud por Medicina General para Vejez para Sanitas</t>
  </si>
  <si>
    <t>(Numero de consultas realizadas por Medicina General (CUPS 890201) en la Vejez  en la EAPB Sanitas/    Numero de consultas que se deben realizar por Medicina General ( CUPS 890201) en la Vejez de la EAPB Sanitas) *100</t>
  </si>
  <si>
    <t>Atencion en salud por Medicina General para Vejez para Cajacopi</t>
  </si>
  <si>
    <t>(Numero de consultas realizadas por Medicina General (CUPS 890201) en la Vejez  en la EAPB cajacopi /    Numero de consultas que se deben realizar por Medicina General ( CUPS 890201) en la Vejez de la EAPB Cajacopi) *100</t>
  </si>
  <si>
    <t>Tamizaje para cancer de prostata (Tacto rectal) en la vejez para Nueva EPS</t>
  </si>
  <si>
    <t>(Número de tamizaje para cancer de prostata (Tacto rectal) realizados en la vejez por cada EAPB Nueva EPS/   Número de tamizaje para cancer de prostata (Tacto rectal) que se deben realizar en la vejez por cada EAPB Nueva EPS *100</t>
  </si>
  <si>
    <t>Tamizaje para cancer de prostata (Tacto rectal) en la vejez para Comfamiliar</t>
  </si>
  <si>
    <t>(Número de tamizaje para cancer de prostata (Tacto rectal) realizados en la vejez por cada EAPB Comfamiliar /  Número de tamizaje para cancer de prostata (Tacto rectal) que se deben realizar en la vejez por cada EAPB Comfamiliar) *100</t>
  </si>
  <si>
    <t>Tamizaje para cancer de prostata (Tacto rectal) en la vejez para Coosalud</t>
  </si>
  <si>
    <t>(Número de tamizaje para cancer de prostata (Tacto rectal) realizados en la vejez por cada EAPB Coosalud /  Número de tamizaje para cancer de prostata (Tacto rectal) que se deben realizar en la vejez por cada EAPB Coosalud) *100</t>
  </si>
  <si>
    <t xml:space="preserve">Miembros del equipo primario de Medicina. </t>
  </si>
  <si>
    <t>Tamizaje para cancer de prostata (Tacto rectal) en la vejez para Sanitas</t>
  </si>
  <si>
    <t>(Número de tamizaje para cancer de prostata (Tacto rectal) realizados en la vejez por cada EAPB Sanitas/  Número de tamizaje para cancer de prostata (Tacto rectal) que se deben realizar en la vejez por cada EAPB Sanitas *100</t>
  </si>
  <si>
    <t>Tamizaje para cancer de prostata (Tacto rectal) en la vejez para Cajacopi</t>
  </si>
  <si>
    <t>(Número de tamizaje para cancer de prostata (Tacto rectal) realizados en la vejez por cada EAPB Cajacopi/  Número de tamizaje para cancer de prostata (Tacto rectal) que se deben realizar en la vejez por cada EAPB Cajacopi *100</t>
  </si>
  <si>
    <t>Tamizaje para cancer de  mama (Examen clinico de mama) en la adultez para Nueva Eps</t>
  </si>
  <si>
    <t>(Número de tamizaje para cancer de mama (Examen clinico de mama) realizados en la adultez por cada EAPB Nueva Eps /  Número de tamizaje para cancer de mama (Examen clinico de mama) que se deben realizar en la adultez por cada EAPB Nueva Eps) *100</t>
  </si>
  <si>
    <t>Tamizaje para cancer de  mama (Examen clinico de mama) en la adultez para Comfamiliar</t>
  </si>
  <si>
    <t>(Número de tamizaje para cancer de mama (Examen clinico de mama) realizados en la adultez por cada EAPB Comfamiliar  /  Número de tamizaje para cancer de mama (Examen clinico de mama) que se deben realizar en la adultez por cada EAPB Comfamiliar) *100</t>
  </si>
  <si>
    <t>Tamizaje para cancer de  mama (Examen clinico de mama) en la adultez para Coosalud</t>
  </si>
  <si>
    <t>(Número de tamizaje para cancer de mama (Examen clinico de mama) realizados en la adultez por cada EAPB Coosalud /  Número de tamizaje para cancer de mama (Examen clinico de mama) que se deben realizar en la adultez por cada EAPB Coosalud) *100</t>
  </si>
  <si>
    <t>Tamizaje para cancer de  mama (Examen clinico de mama) en la adultez para Sanitas</t>
  </si>
  <si>
    <t>(Número de tamizaje para cancer de mama (Examen clinico de mama) realizados en la adultez por cada EAPB Sanitas /  Número de tamizaje para cancer de mama (Examen clinico de mama) que se deben realizar en la adultez por cada EAPB Sanitas) *100</t>
  </si>
  <si>
    <t>Tamizaje para cancer de  mama (Examen clinico de mama) en la adultez para Cajacopi</t>
  </si>
  <si>
    <t>(Número de tamizaje para cancer de mama (Examen clinico de mama) realizados en la adultez por cada EAPB Cajacopi /  Número de tamizaje para cancer de mama (Examen clinico de mama) que se deben realizar en la adultez por cada EAPB Cajacopi) *100</t>
  </si>
  <si>
    <t>Tamizaje para cancer de  mama (Examen clinico de mama) en la vejez para Nueva Eps</t>
  </si>
  <si>
    <t>(Número de tamizaje para cancer de mama (Examen clinico de mama) realizados en la vejez por cada EAPB Nueva Eps /  Número de tamizaje para cancer de mama (Examen clinico de mama) que se deben realizar en la vejez por cada EAPB Nueva Eps) *100</t>
  </si>
  <si>
    <t>Tamizaje para cancer de  mama (Examen clinico de mama) en la vejez para Comfamiliar</t>
  </si>
  <si>
    <t>(Número de tamizaje para cancer de mama (Examen clinico de mama) realizados en la vejez por cada EAPB Comfamiliar  /  Número de tamizaje para cancer de mama (Examen clinico de mama) que se deben realizar en la vejez por cada EAPB Comfamiliar) *100</t>
  </si>
  <si>
    <t>Tamizaje para cancer de  mama (Examen clinico de mama) en la vejez para Coosalud</t>
  </si>
  <si>
    <t>(Número de tamizaje para cancer de mama (Examen clinico de mama) realizados en la vejez por cada EAPB Coosalud /  Número de tamizaje para cancer de mama (Examen clinico de mama) que se deben realizar en la vejezz por cada EAPB Coosalud) *100</t>
  </si>
  <si>
    <t>Tamizaje para cancer de  mama (Examen clinico de mama) en la vejez para Sanitas</t>
  </si>
  <si>
    <t>(Número de tamizaje para cancer de mama (Examen clinico de mama) realizados en la vejez por cada EAPB Sanitas/  Número de tamizaje para cancer de mama (Examen clinico de mama) que se deben realizar en la vejezz por cada EAPB Sanitas) *100</t>
  </si>
  <si>
    <t>Tamizaje para cancer de  mama (Examen clinico de mama) en la vejez para Cajacopi</t>
  </si>
  <si>
    <t>(Número de tamizaje para cancer de mama (Examen clinico de mama) realizados en la vejez por cada EAPB Cajacopi /  Número de tamizaje para cancer de mama (Examen clinico de mama) que se deben realizar en la vejezz por cada EAPB Cajacopi) *100</t>
  </si>
  <si>
    <t>Atención en salud bucal por profesional de odontología  para Primera Infancia para la EAPB Nueva EPS</t>
  </si>
  <si>
    <t>Número de atenciones en salud bucal por profesional de odontología  para Primera Infancia (CUPS   890203 ) realizadas para la EAPB Nueva EPS  Número de atenciones en salud bucal por profesional de odontología  para Primera Infancia (CUPS   890203 ) que se deben realizar para la Nueva EPS</t>
  </si>
  <si>
    <t xml:space="preserve">Cumplimiento de las metas de ruta de promoción y mantenimiento de la salud del servicío de Odontología General por curso de vida y Entidad Administradora de Planes de Beneficio. </t>
  </si>
  <si>
    <t>* Garantizar la realización de las actividades contratadas con un cumplimiento mayor del 80%, a través de: Demanda inducida individual, Seguimiento mensual de cumplimiento a metas contratadas para la atencion en salud bucal por profesional por curso de vida. *Generación de planes de acción para favorecer el cumplimiento cuando éste no supere el 80%.                                                                                                                                                                                                                                                                                                                                   *Retroalimentación mensual en reunión equipo primario de las actividades indicadas por resolución 3280 del 2018.                                                                                                                                                                                                                                                                                                                            * Verificacion por agenda del profesional si aplica para realizacion de historia clinica de primera vez para cumplir con la Ruta de mantenimiento y promocion de la salud para dar  cumplimiento  la resolucion 3280 de 2018 segun frecuencia de uso.</t>
  </si>
  <si>
    <t>1 Líder de Odontología     9 Odontólogos                   6 Auxiliares de Odontologia                           3 Higienistas Orales</t>
  </si>
  <si>
    <t>Insumos de Odontología</t>
  </si>
  <si>
    <t>csaavedra</t>
  </si>
  <si>
    <t>Atención en salud bucal por profesional de odontología  para Primera Infancia para la EAPB Comfamiliar</t>
  </si>
  <si>
    <t>Número de atenciones en salud bucal por profesional de odontología  para Primera Infancia (CUPS   890203 ) realizadas para la EAPB Comfamiliar/  Número de atenciones en salud bucal por profesional de odontología  para Primera Infancia (CUPS   890203 ) que se deben realizar para la Comfamiliar</t>
  </si>
  <si>
    <t>Atención en salud bucal por profesional de odontología  para Primera Infancia para la EAPB Coosalud</t>
  </si>
  <si>
    <t>Número de atenciones en salud bucal por profesional de odontología  para Primera Infancia (CUPS   890203 ) realizadas para la EAPB Coosalud  Número de atenciones en salud bucal por profesional de odontología  para Primera Infancia (CUPS   890203 ) que se deben realizar para la Coosalud</t>
  </si>
  <si>
    <t>Aplicación de barniz de flúor (CUPS 997106) en la primera infancia para la EAPB Sanitas</t>
  </si>
  <si>
    <t>Número de aplicaciones de barniz de flúor (CUPS 997106) realizadas en la primera infancia  de la EAPB Sanitas/  Número de aplicaciones de barniz de flúor (CUPS 997106)  que se deben realizar en la primera infancia  en la EAPB Sanitas *100</t>
  </si>
  <si>
    <t>Aplicación de barniz de flúor (CUPS 997106) en la primera infancia para la EAPB Cajacopi</t>
  </si>
  <si>
    <t>Número de aplicaciones de barniz de flúor (CUPS 997106) realizadas en la primera infancia  de la EAPB Cajacopi/  Número de aplicaciones de barniz de flúor (CUPS 997106)  que se deben realizar en la primera infancia  en la EAPB Cajacopi *100</t>
  </si>
  <si>
    <t>Aplicación de barniz de flúor (CUPS 997106)  en la primera infancia para la EAPB  Nueva EPS</t>
  </si>
  <si>
    <t>Número de aplicaciones de barniz de flúor (CUPS 997106) realizadas en la primera infancia  de la EAPB  Nueva EPS/  Número de aplicaciones de barniz de flúor (CUPS 997106)  que se deben realizar en la primera infancia  en la EAPB Nueva EPS</t>
  </si>
  <si>
    <t>Aplicación de barniz de flúor (CUPS 997106) en la primera infancia para la EAPB Comfamiliar</t>
  </si>
  <si>
    <t>Número de aplicaciones de barniz de flúor (CUPS 997106)  realizadas en la primera infancia  de la EAPB  Comfamiliar /  Número de aplicaciones de barniz de flúor (CUPS 997106) que se deben realizar en la primera infancia  en la EAPB Comfamiliar</t>
  </si>
  <si>
    <t>Aplicación de barniz de flúor (CUPS 997106) en la primera infancia para la EAPB Coosalud</t>
  </si>
  <si>
    <t>Número de aplicaciones de barniz de flúor (CUPS 997106) realizadas en la primera infancia  de la EAPB  Coosalud/  Número de aplicaciones de barniz de flúor (CUPS 997106)  que se deben realizar en la primera infancia  en la EAPB Coosalud</t>
  </si>
  <si>
    <t>Profilaxis y remoción de placa bacteriana (CUPS 997310) en la Primera Infancia para la EAPB Nueva EPS</t>
  </si>
  <si>
    <t>Número de aplicaciones de profilaxis y remoción de placa bacteriana (997310) realizadas en la Primera Infancia en la EAPB  Nueva EPS/  Número de aplicaciones de profilaxis y remoción de placa bacteriana (997310) que se deben realizar en la Primera Infancia en la EAPB Nueva EPS</t>
  </si>
  <si>
    <t>Profilaxis y remoción de placa bacteriana (CUPS 997310) en la Primera Infancia para la EAPB Comfamiliar</t>
  </si>
  <si>
    <t>Número de aplicaciones de profilaxis y remoción de placa bacteriana (997310) realizadas en la Primera Infancia en la EAPB  Comfamiliar/  Número de aplicaciones de profilaxis y remoción de placa bacteriana (997310) que se deben realizar en la Primera Infancia en la EAPB Comfamiliar</t>
  </si>
  <si>
    <t>Profilaxis y remoción de placa bacteriana (CUPS 997310) en la Primera Infancia para la EAPB Coosalud</t>
  </si>
  <si>
    <t>Número de aplicaciones de profilaxis y remoción de placa bacteriana (997310) realizadas en la Primera Infancia en la EAPB  Coosalud  Número de aplicaciones de profilaxis y remoción de placa bacteriana (997310) que se deben realizar en la Primera Infancia en la EAPB Coosalud</t>
  </si>
  <si>
    <t>Profilaxis y remoción de placa bacteriana (CUPS 997310) en la Primera Infancia para la EAPB Sanitas</t>
  </si>
  <si>
    <t>Número de aplicaciones de profilaxis y remoción de placa bacteriana (997310) realizadas en la Primera Infancia en la EAPB Sanitas / Número de aplicaciones de profilaxis y remoción de placa bacteriana (997310) que se deben realizar en la Primera Infancia en la EAPB Sanitas *100</t>
  </si>
  <si>
    <t>Profilaxis y remoción de placa bacteriana (CUPS 997310) en la Primera Infancia para la EAPB Cajacopi</t>
  </si>
  <si>
    <t>Número de aplicaciones de profilaxis y remoción de placa bacteriana (997310) realizadas en la Primera Infancia en la EAPB Cajacopi / Número de aplicaciones de profilaxis y remoción de placa bacteriana (997310) que se deben realizar en la Primera Infancia en la EAPB Cajacopi *100</t>
  </si>
  <si>
    <t>Aplicación de sellantes en la primera infancia para la EAPB Nueva EPS</t>
  </si>
  <si>
    <t>Total de aplicación de sellantes (CUPS 997102) realizados en la primera infancia de la EAPB Nueva EPS/ Total de aplicación de sellantes (CUPS 997102) que se deben realizar en la primera infancia de la EAPB Nueva EPS</t>
  </si>
  <si>
    <t>Aplicación de sellantes en la primera infancia para la EAPB Comfamiliar</t>
  </si>
  <si>
    <t>Total de aplicación de sellantes (CUPS 997102) realizados en la primera infancia de la EAPB Comfamiliar / Total de aplicación de sellantes (CUPS 997102) que se deben realizar en la primera infancia de la EAPB Comfamiliar</t>
  </si>
  <si>
    <t>Aplicación de sellantes en la primera infancia para la EAPB Coosalud</t>
  </si>
  <si>
    <t>Total de aplicación de sellantes (CUPS 997102) realizados en la primera infancia de la EAPB Coosalud/ Total de aplicación de sellantes (CUPS 997102) que se deben realizar en la primera infancia de la EAPB Coosalud</t>
  </si>
  <si>
    <t>Aplicación de sellantes en la primera infancia para la EAPB Sanitas</t>
  </si>
  <si>
    <t>Total de aplicación de sellantes (CUPS 997102) realizados en la primera infancia de la EAPB Sanitas/ Total de aplicación de sellantes (CUPS 997102) que se deben realizar en la primera infancia de la EAPB Sanitas *100</t>
  </si>
  <si>
    <t>Aplicación de sellantes en la primera infancia para la EAPB Cajacopi</t>
  </si>
  <si>
    <t>Total de aplicación de sellantes (CUPS 997102) realizados en la primera infancia de la EAPB Cajacopi/ Total de aplicación de sellantes (CUPS 997102) que se deben realizar en la primera infancia de la EAPB Cajacopi *100</t>
  </si>
  <si>
    <t>Atención en salud bucal por profesional de odontología  para Infancia Nueva EPS</t>
  </si>
  <si>
    <t>Número de atenciones en salud bucal por profesional de odontología  para Infancia (CUPS   890203 ) realizadas para la EAPB Nueva EPS/   Número de atenciones en salud bucal por profesional de odontología  para  Infancia (CUPS   890203 ) que se deben realizar para la EAPB NUeva EPS</t>
  </si>
  <si>
    <t>Atención en salud bucal por profesional de odontología  para Infancia Para Comfamiliar</t>
  </si>
  <si>
    <t>Número de atenciones en salud bucal por profesional de odontología  para Infancia (CUPS   890203 ) realizadas para la EAPB Comfamiliar/   Número de atenciones en salud bucal por profesional de odontología  para  Infancia (CUPS   890203 ) que se deben realizar para la EAPB Comfamiliar</t>
  </si>
  <si>
    <t>Atención en salud bucal por profesional de odontología  para Infancia Coosalud</t>
  </si>
  <si>
    <t>Número de atenciones en salud bucal por profesional de odontología  para Infancia (CUPS   890203 ) realizadas para la EAPB Coosalud /  Número de atenciones en salud bucal por profesional de odontología  para  Infancia (CUPS   890203 ) que se deben realizar para la EAPB Coosalud</t>
  </si>
  <si>
    <t>Atención en salud bucal por profesional de odontología  para Infancia EAPB Sanitas</t>
  </si>
  <si>
    <t>Número de atenciones en salud bucal por profesional de odontología  para Infancia (CUPS   890203 ) realizadas para la EAPB Sanitas/  Número de atenciones en salud bucal por profesional de odontología  para  Infancia (CUPS   890203 ) que se deben realizar para la EAPB Sanitas *100</t>
  </si>
  <si>
    <t>Atención en salud bucal por profesional de odontología  para Infancia EAPB Cajacopi</t>
  </si>
  <si>
    <t>Número de atenciones en salud bucal por profesional de odontología  para Infancia (CUPS   890203 ) realizadas para la EAPB Cajacopi /  Número de atenciones en salud bucal por profesional de odontología  para  Infancia (CUPS   890203 ) que se deben realizar para la EAPB Cajacopi *100</t>
  </si>
  <si>
    <t>Aplicación de barniz de flúor (CUPS 997106) en la infancia para Nueva EPS</t>
  </si>
  <si>
    <t>Número de aplicaciones de barniz de flúor (CUPS 997106) realizadas en la  infancia  de la EAPB  Nueva EPS/   Número de aplicaciones de barniz de flúor (CUPS 997106) que se deben realizar en la  infancia  en la EAPB Nueva EPS</t>
  </si>
  <si>
    <t>Aplicación de barniz de flúor (CUPS 997106) en la infancia para Comfamiliar</t>
  </si>
  <si>
    <t>Número de aplicaciones de barniz de flúor (CUPS 997106)  realizadas en la  infancia  de la EAPB  Comfamiliar /   Número de aplicaciones de barniz de flúor (CUPS 997106)  que se deben realizar en la  infancia  en la EAPB Comfamiliar</t>
  </si>
  <si>
    <t>Aplicación de barniz de flúor (CUPS 997106) en la infancia para Coosalud</t>
  </si>
  <si>
    <t>Número de aplicaciones de barniz de flúor (CUPS 997106) realizadas en la  infancia  de la EAPB  Coosalud/   Número de aplicaciones de barniz de flúor (CUPS 997106) que se deben realizar en la  infancia  en la EAPB Coosalud</t>
  </si>
  <si>
    <t>Aplicación de barniz de flúor (CUPS 997106) en la infancia para Sanitas</t>
  </si>
  <si>
    <t>Número de aplicaciones de barniz de flúor (CUPS 997106) realizadas en la  infancia  de la EAPB Sanitas/   Número de aplicaciones de barniz de flúor (CUPS 997106) que se deben realizar en la  infancia  en la EAPB Sanitas *100</t>
  </si>
  <si>
    <t>Aplicación de barniz de flúor (CUPS 997106) en la infancia para Cajacopi</t>
  </si>
  <si>
    <t>Número de aplicaciones de barniz de flúor (CUPS 997106) realizadas en la  infancia  de la EAPB Cajacopi/   Número de aplicaciones de barniz de flúor (CUPS 997106) que se deben realizar en la  infancia  en la EAPB Cajacopi *100</t>
  </si>
  <si>
    <t>Profilaxis y remoción de placa bacteriana (CUPS 997310) en la Infancia para Nueva EPS</t>
  </si>
  <si>
    <t>Número de aplicaciones de profilaxis y remoción de placa bacteriana (997310) realizadas en la Infancia en la EAPB Nueva EPS /  Número de aplicaciones de profilaxis y remoción de placa bacteriana (997310) que se deben realizar en la Infancia en la EAPB Nueva EPS</t>
  </si>
  <si>
    <t>Profilaxis y remoción de placa bacteriana (CUPS 997310) en la Infancia para Comfamiliar</t>
  </si>
  <si>
    <t>Número de aplicaciones de profilaxis y remoción de placa bacteriana (997310) realizadas en la Infancia en la EAPB Comfamiliar  /  Número de aplicaciones de profilaxis y remoción de placa bacteriana (997310) que se deben realizar en la Infancia en la EAPB Comfamiliar</t>
  </si>
  <si>
    <t>Profilaxis y remoción de placa bacteriana (CUPS 997310) en la Infancia para Coosalud</t>
  </si>
  <si>
    <t>Número de aplicaciones de profilaxis y remoción de placa bacteriana (997310) realizadas en la Infancia en la EAPB Coosalud /  Número de aplicaciones de profilaxis y remoción de placa bacteriana (997310) que se deben realizar en la Infancia en la EAPB Coosalud</t>
  </si>
  <si>
    <t>Profilaxis y remoción de placa bacteriana (CUPS 997310) en la Infancia para Sanitas</t>
  </si>
  <si>
    <t>Número de aplicaciones de profilaxis y remoción de placa bacteriana (997310) realizadas en la Infancia en la EAPB Sanitas/  Número de aplicaciones de profilaxis y remoción de placa bacteriana (997310) que se deben realizar en la Infancia en la EAPB Sanitas * 100</t>
  </si>
  <si>
    <t>Profilaxis y remoción de placa bacteriana (CUPS 997310) en la Infancia para Cajacopi</t>
  </si>
  <si>
    <t>Número de aplicaciones de profilaxis y remoción de placa bacteriana (997310) realizadas en la Infancia en la EAPB Cajacopi /  Número de aplicaciones de profilaxis y remoción de placa bacteriana (997310) que se deben realizar en la Infancia en la EAPB Cajacopi * 100</t>
  </si>
  <si>
    <t>Aplicación de sellantes en la  infancia para Nueva EPS</t>
  </si>
  <si>
    <t>Total de aplicación de sellantes (CUPS 997102) realizados en la  infancia de la EAPB Nueva EPS /  Total de aplicación de sellantes (CUPS 997102) que se deben realizar en la  infancia de la EAPB Nueva EPS</t>
  </si>
  <si>
    <t>Aplicación de sellantes en la  infancia para Comfamiliar</t>
  </si>
  <si>
    <t>Total de aplicación de sellantes (CUPS 997102) realizados en la  infancia de la EAPB Comfamiliar  /  Total de aplicación de sellantes (CUPS 997102) que se deben realizar en la  infancia de la EAPB Comfamiliar</t>
  </si>
  <si>
    <t>Aplicación de sellantes en la  infancia para Coosalud</t>
  </si>
  <si>
    <t>Total de aplicación de sellantes (CUPS 997102) realizados en la  infancia de la EAPB Coosalud /  Total de aplicación de sellantes (CUPS 997102) que se deben realizar en la  infancia de la EAPB Coosalud</t>
  </si>
  <si>
    <t>Aplicación de sellantes en la  infancia para Sanitas</t>
  </si>
  <si>
    <t>Total de aplicación de sellantes (CUPS 997102) realizados en la  infancia de la EAPB Sanitas /  Total de aplicación de sellantes (CUPS 997102) que se deben realizar en la  infancia de la EAPB Sanitas * 100</t>
  </si>
  <si>
    <t>Aplicación de sellantes en la  infancia para Cajacopi</t>
  </si>
  <si>
    <t>Total de aplicación de sellantes (CUPS 997102) realizados en la  infancia de la EAPB Cajacopi /  Total de aplicación de sellantes (CUPS 997102) que se deben realizar en la  infancia de la EAPB Cajacopi * 100</t>
  </si>
  <si>
    <t>Atención en salud bucal por profesional de odontología  para Adolescencia para Nueva EPS</t>
  </si>
  <si>
    <t>(Número de atenciones en salud bucal por profesional de odontología  para Adolescencia (CUPS   890203 ) realizadas para la EAPB. Nueva EPS/   Número de atenciones en salud bucal por profesional de odontología  para Adolescencia (CUPS   890203 ) que se deben realizar para la EAPB. Nueva EPS )*100</t>
  </si>
  <si>
    <t>Atención en salud bucal por profesional de odontología  para Adolescencia para Comfamiliar</t>
  </si>
  <si>
    <t>(Número de atenciones en salud bucal por profesional de odontología  para Adolescencia (CUPS   890203 ) realizadas para la EAPB. Comfamiliar/   Número de atenciones en salud bucal por profesional de odontología  para Adolescencia (CUPS   890203 ) que se deben realizar para la EAPB. Comfamiliar )*100</t>
  </si>
  <si>
    <t>Atención en salud bucal por profesional de odontología  para Adolescencia para Coosalud</t>
  </si>
  <si>
    <t>(Número de atenciones en salud bucal por profesional de odontología  para Adolescencia (CUPS   890203 ) realizadas para la EAPB. Coosalud/   Número de atenciones en salud bucal por profesional de odontología  para Adolescencia (CUPS   890203 ) que se deben realizar para la EAPB. Coosalud*100</t>
  </si>
  <si>
    <t>Atención en salud bucal por profesional de odontología  para Adolescencia para Sanitas</t>
  </si>
  <si>
    <t>(Número de atenciones en salud bucal por profesional de odontología  para Adolescencia (CUPS   890203 ) realizadas para la EAPB Sanitas/   Número de atenciones en salud bucal por profesional de odontología  para Adolescencia (CUPS   890203 ) que se deben realizar para la EAPB Sanitas*100</t>
  </si>
  <si>
    <t>Atención en salud bucal por profesional de odontología  para Adolescencia para Cajacopi</t>
  </si>
  <si>
    <t>(Número de atenciones en salud bucal por profesional de odontología  para Adolescencia (CUPS   890203 ) realizadas para la EAPB Cajacopi/   Número de atenciones en salud bucal por profesional de odontología  para Adolescencia (CUPS   890203 ) que se deben realizar para la EAPB Cajacopi*100</t>
  </si>
  <si>
    <t>Aplicación de barniz de flúor (CUPS 997106) en la Adolescencia para Nueva EPS</t>
  </si>
  <si>
    <t>(Número de aplicaciones de flúor (CUPS 997106) realizadas en la Adolescencia de la EAPB Nueva EPS/   Número de aplicaciones de flúor (CUPS 997106)  que se deben realizar en la Adolescencia en la EAPB Nueva EPS ) *100</t>
  </si>
  <si>
    <t>Aplicación de barniz de flúor (CUPS 997106) en la Adolescencia para Comfamiliar</t>
  </si>
  <si>
    <t>(Número de aplicaciones de flúor (CUPS 997106) realizadas en la Adolescencia de la EAPB Comfamiliar /   Número de aplicaciones de flúor (CUPS 997106)  que se deben realizar en la Adolescencia en la EAPB Comfamiliar*100</t>
  </si>
  <si>
    <t>Aplicación de barniz de flúor (CUPS 997106) en la Adolescencia para Coosalud</t>
  </si>
  <si>
    <t>(Número de aplicaciones de flúor (CUPS 997106) realizadas en la Adolescencia de la EAPB Coosalud   Número de aplicaciones de flúor (CUPS 997106)  que se deben realizar en la Adolescencia en la EAPB Coosalud )*100</t>
  </si>
  <si>
    <t>Aplicación de barniz de flúor (CUPS 997106) en la Adolescencia para Sanitas</t>
  </si>
  <si>
    <t>(Número de aplicaciones de flúor (CUPS 997106) realizadas en la Adolescencia de la EAPB Sanitas /   Número de aplicaciones de flúor (CUPS 997106)  que se deben realizar en la Adolescencia en la EAPB Sanitas)*100</t>
  </si>
  <si>
    <t>Aplicación de barniz de flúor (CUPS 997106) en la Adolescencia para Cajacopi</t>
  </si>
  <si>
    <t>(Número de aplicaciones de flúor (CUPS 997106) realizadas en la Adolescencia de la EAPB Cajacopi /   Número de aplicaciones de flúor (CUPS 997106)  que se deben realizar en la Adolescencia en la EAPB Cajacopi )*100</t>
  </si>
  <si>
    <t>Profilaxis y remoción de placa bacteriana (CUPS 997310) en la Adolescencia para Nueva EPS</t>
  </si>
  <si>
    <t>(Número de aplicaciones de profilaxis y remoción de placa bacteriana (997310) realizadas en la Adolescencia en la EAPB NUeva EPS /   Número de aplicaciones de profilaxis y remoción de placa bacteriana (997310) que se deben realizar en la Adolescencia en la EAPB NUeva EPS) * 100</t>
  </si>
  <si>
    <t>Profilaxis y remoción de placa bacteriana (CUPS 997310) en la Adolescencia para Comfamiliar</t>
  </si>
  <si>
    <t>(Número de aplicaciones de profilaxis y remoción de placa bacteriana (997310) realizadas en la Adolescencia en la EAPB Comfamiliar /   Número de aplicaciones de profilaxis y remoción de placa bacteriana (997310) que se deben realizar en la Adolescencia en la EAPB Comfamiliar ) * 100</t>
  </si>
  <si>
    <t>Profilaxis y remoción de placa bacteriana (CUPS 997310) en la Adolescencia para Coosalud</t>
  </si>
  <si>
    <t>(Número de aplicaciones de profilaxis y remoción de placa bacteriana (997310) realizadas en la Adolescencia en la EAPB Coosalud/   Número de aplicaciones de profilaxis y remoción de placa bacteriana (997310) que se deben realizar en la Adolescencia en la EAPB Coosalud) * 100</t>
  </si>
  <si>
    <t>Profilaxis y remoción de placa bacteriana (CUPS 997310) en la Adolescencia para Sanitas</t>
  </si>
  <si>
    <t>(Número de aplicaciones de profilaxis y remoción de placa bacteriana (997310) realizadas en la Adolescencia en la EAPB Sanitas/   Número de aplicaciones de profilaxis y remoción de placa bacteriana (997310) que se deben realizar en la Adolescencia en la EAPB Sanitas) * 100</t>
  </si>
  <si>
    <t>Profilaxis y remoción de placa bacteriana (CUPS 997310) en la Adolescencia para Cajacopi</t>
  </si>
  <si>
    <t>(Número de aplicaciones de profilaxis y remoción de placa bacteriana (997310) realizadas en la Adolescencia en la EAPB Cajacopi/   Número de aplicaciones de profilaxis y remoción de placa bacteriana (997310) que se deben realizar en la Adolescencia en la EAPB Cajacopi) * 100</t>
  </si>
  <si>
    <t>Aplicación de sellantes en la adolescencia para Nueva EPS</t>
  </si>
  <si>
    <t>(Total de aplicación de sellantes (CUPS 997102) realizados en la  adolescencia de la EAPB Nueva EPS  /   Total de aplicación de sellantes (CUPS 997102) que se deben realizar en la  adolescencia de la EAPB Nueva EPS *100</t>
  </si>
  <si>
    <t>Aplicación de sellantes en la adolescencia para Comfamiliar</t>
  </si>
  <si>
    <t>(Total de aplicación de sellantes (CUPS 997102) realizados en la  adolescencia de la EAPB Comfamiliar   /   Total de aplicación de sellantes (CUPS 997102) que se deben realizar en la  adolescencia de la EAPB Comfamiliar ) *100</t>
  </si>
  <si>
    <t>Aplicación de sellantes en la adolescencia para Coosalud</t>
  </si>
  <si>
    <t>(Total de aplicación de sellantes (CUPS 997102) realizados en la  adolescencia de la EAPB Coosalud  /   Total de aplicación de sellantes (CUPS 997102) que se deben realizar en la  adolescencia de la EAPB Coosalud) *100</t>
  </si>
  <si>
    <t>Aplicación de sellantes en la adolescencia para Sanitas</t>
  </si>
  <si>
    <t>(Total de aplicación de sellantes (CUPS 997102) realizados en la  adolescencia de la EAPB Sanitas /   Total de aplicación de sellantes (CUPS 997102) que se deben realizar en la  adolescencia de la EAPB Sanitas) *100</t>
  </si>
  <si>
    <t>Aplicación de sellantes en la adolescencia para Cajacopi</t>
  </si>
  <si>
    <t>(Total de aplicación de sellantes (CUPS 997102) realizados en la  adolescencia de la EAPB Cajacopi /   Total de aplicación de sellantes (CUPS 997102) que se deben realizar en la  adolescencia de la EAPB Cajacopi) *100</t>
  </si>
  <si>
    <t>Detartraje supragingival realizado en la adolescencia por EAPB Nueva EPS</t>
  </si>
  <si>
    <t>(Número de detartrajes supragingivales (CUPS 997301) realizados por EAPB en la adolescencia., para Nueva EPS /  Número de detartrajes supragingivales (CUPS 997301) rque se deben realizar por EAPB en la adolescencia., para Nueva EPS) *100</t>
  </si>
  <si>
    <t>Detartraje supragingival realizado en la adolescencia por EAPB Comfamiliar</t>
  </si>
  <si>
    <t>(Número de detartrajes supragingivales (CUPS 997301) realizados por EAPB en la adolescencia., para Comfamiliar   /  Número de detartrajes supragingivales (CUPS 997301) rque se deben realizar por EAPB en la adolescencia., para Comfamiliar ) *100</t>
  </si>
  <si>
    <t>Detartraje supragingival realizado en la adolescencia por EAPB Coosalud</t>
  </si>
  <si>
    <t>(Número de detartrajes supragingivales (CUPS 997301) realizados por EAPB en la adolescencia., para Coosalud  /  Número de detartrajes supragingivales (CUPS 997301) rque se deben realizar por EAPB en la adolescencia., para Coosalud) *100</t>
  </si>
  <si>
    <t>Detartraje supragingival realizado en la adolescencia por EAPB Sanitas</t>
  </si>
  <si>
    <t>(Número de detartrajes supragingivales (CUPS 997301) realizados por EAPB en la adolescencia para Sanitas  /  Número de detartrajes supragingivales (CUPS 997301) rque se deben realizar por EAPB en la adolescencia para Sanitas) *100</t>
  </si>
  <si>
    <t>Detartraje supragingival realizado en la adolescencia por EAPB Cajacopi</t>
  </si>
  <si>
    <t>(Número de detartrajes supragingivales (CUPS 997301) realizados por EAPB en la adolescencia para Cajacopi  /  Número de detartrajes supragingivales (CUPS 997301) rque se deben realizar por EAPB en la adolescenci para Cajacopi) *100</t>
  </si>
  <si>
    <t>Atención en salud bucal por profesional de odontología  para Juventud para Nueva EPS</t>
  </si>
  <si>
    <t>Número de atenciones en salud bucal por profesional de odontología  para Juventud (CUPS   890203 ) realizadas para la EAPB Nueva EPS /    Número de atenciones en salud bucal por profesional de odontología  para Juventud (CUPS   890203 ) que se deben realizar para la EAPB NUeva EPS</t>
  </si>
  <si>
    <t>Atención en salud bucal por profesional de odontología  para Juventud para Comfamiliar</t>
  </si>
  <si>
    <t>Número de atenciones en salud bucal por profesional de odontología  para Juventud (CUPS   890203 ) realizadas para la EAPB Comfamiliar   /    Número de atenciones en salud bucal por profesional de odontología  para Juventud (CUPS   890203 ) que se deben realizar para la EAPB Comfamiliar</t>
  </si>
  <si>
    <t>Atención en salud bucal por profesional de odontología  para Juventud para Coosalud</t>
  </si>
  <si>
    <t>Número de atenciones en salud bucal por profesional de odontología  para Juventud (CUPS   890203 ) realizadas para la EAPB Coosalud/    Número de atenciones en salud bucal por profesional de odontología  para Juventud (CUPS   890203 ) que se deben realizar para la EAPB Coosalud</t>
  </si>
  <si>
    <t>Atención en salud bucal por profesional de odontología  para Juventud para Sanitas</t>
  </si>
  <si>
    <t>Número de atenciones en salud bucal por profesional de odontología  para Juventud (CUPS   890203 ) realizadas para la EAPB Sanitas/    Número de atenciones en salud bucal por profesional de odontología  para Juventud (CUPS   890203 ) que se deben realizar para la EAPB Sanitas * 100</t>
  </si>
  <si>
    <t>Atención en salud bucal por profesional de odontología  para Juventud para Cajacopi</t>
  </si>
  <si>
    <t>Número de atenciones en salud bucal por profesional de odontología  para Juventud (CUPS   890203 ) realizadas para la EAPB Cajacopi/    Número de atenciones en salud bucal por profesional de odontología  para Juventud (CUPS   890203 ) que se deben realizar para la EAPB Cajacopi * 100</t>
  </si>
  <si>
    <t>Profilaxis y remoción de placa bacteriana (CUPS 997310) en la Juventud para Nueva EPS</t>
  </si>
  <si>
    <t>Número de aplicaciones de profilaxis y remoción de placa bacteriana (997310) realizadas en la Juventud en la EAPB Nueva EPS/    Número de aplicaciones de profilaxis y remoción de placa bacteriana (997310) que se deben realizar en la Juventud en la EAPB Nueva EPS</t>
  </si>
  <si>
    <t>Profilaxis y remoción de placa bacteriana (CUPS 997310) en la Juventud para Comfamiliar</t>
  </si>
  <si>
    <t>Número de aplicaciones de profilaxis y remoción de placa bacteriana (997310) realizadas en la Juventud en la EAPB Comfamiliar /    Número de aplicaciones de profilaxis y remoción de placa bacteriana (997310) que se deben realizar en la Juventud en la EAPB Comfamiliar</t>
  </si>
  <si>
    <t>Profilaxis y remoción de placa bacteriana (CUPS 997310) en la Juventud para Coosalud</t>
  </si>
  <si>
    <t>Número de aplicaciones de profilaxis y remoción de placa bacteriana (997310) realizadas en la Juventud en la EAPB Coosalud/    Número de aplicaciones de profilaxis y remoción de placa bacteriana (997310) que se deben realizar en la Juventud en la EAPB Coosalud</t>
  </si>
  <si>
    <t>Profilaxis y remoción de placa bacteriana (CUPS 997310) en la Juventud para Sanitas</t>
  </si>
  <si>
    <t>Número de aplicaciones de profilaxis y remoción de placa bacteriana (997310) realizadas en la Juventud en la EAPB Sanitas/    Número de aplicaciones de profilaxis y remoción de placa bacteriana (997310) que se deben realizar en la Juventud en la EAPB Sanitas * 100</t>
  </si>
  <si>
    <t>Profilaxis y remoción de placa bacteriana (CUPS 997310) en la Juventud para Cajacopi</t>
  </si>
  <si>
    <t>Número de aplicaciones de profilaxis y remoción de placa bacteriana (997310) realizadas en la Juventud en la EAPB Cajacopi/    Número de aplicaciones de profilaxis y remoción de placa bacteriana (997310) que se deben realizar en la Juventud en la EAPB Cajacopi * 100</t>
  </si>
  <si>
    <t>Detartraje supragingival realizado en la juventud para Nueva EPS</t>
  </si>
  <si>
    <t>Número de detartrajes supragingivales (CUPS 997301) realizados por EAPB en la juventud para Nueva EPS    Número de detartrajes supragingivales (CUPS 997301) rque se deben realizar por EAPB en la juventud para Nueva EPS</t>
  </si>
  <si>
    <t>Detartraje supragingival realizado en la juventud para Comfamiliar</t>
  </si>
  <si>
    <t>Número de detartrajes supragingivales (CUPS 997301) realizados por EAPB en la juventud para Comfamiliar /    Número de detartrajes supragingivales (CUPS 997301) rque se deben realizar por EAPB en la juventud para Comfamiliar</t>
  </si>
  <si>
    <t>Detartraje supragingival realizado en la juventud para Coosalud</t>
  </si>
  <si>
    <t>Número de detartrajes supragingivales (CUPS 997301) realizados por EAPB en la juventud para Coosalud/    Número de detartrajes supragingivales (CUPS 997301) rque se deben realizar por EAPB en la juventud para Coosalud</t>
  </si>
  <si>
    <t>Detartraje supragingival realizado en la juventud para Sanitas</t>
  </si>
  <si>
    <t>Número de detartrajes supragingivales (CUPS 997301) realizados por EAPB en la juventud para Sanitas/    Número de detartrajes supragingivales (CUPS 997301) rque se deben realizar por EAPB en la juventud para Sanitas * 100</t>
  </si>
  <si>
    <t>Detartraje supragingival realizado en la juventud para Cajacopi</t>
  </si>
  <si>
    <t>Número de detartrajes supragingivales (CUPS 997301) realizados por EAPB en la juventud para Cajacopi/    Número de detartrajes supragingivales (CUPS 997301) rque se deben realizar por EAPB en la juventud para Cajacopi * 100</t>
  </si>
  <si>
    <t>Atención en salud bucal por profesional de odontología  para Adultez Para Nueva EPS</t>
  </si>
  <si>
    <t>(Número de atenciones en salud bucal por profesional de odontología  para Adultez (CUPS   890203 ) realizadas para la EAPB Nueva EPS /   Número de atenciones en salud bucal por profesional de odontología  para Adultez (CUPS   890203 ) que se deben realizar para la EAPB Nueva EPS) *100</t>
  </si>
  <si>
    <t>Atención en salud bucal por profesional de odontología  para Adultez Para Comfamiliar</t>
  </si>
  <si>
    <t>(Número de atenciones en salud bucal por profesional de odontología  para Adultez (CUPS   890203 ) realizadas para la EAPB Comfamiliar /   Número de atenciones en salud bucal por profesional de odontología  para Adultez (CUPS   890203 ) que se deben realizar para la EAPB Comfamiliar ) *100</t>
  </si>
  <si>
    <t>Atención en salud bucal por profesional de odontología  para Adultez Para Coosalud</t>
  </si>
  <si>
    <t>(Número de atenciones en salud bucal por profesional de odontología  para Adultez (CUPS   890203 ) realizadas para la EAPB Coosalud /   Número de atenciones en salud bucal por profesional de odontología  para Adultez (CUPS   890203 ) que se deben realizar para la EAPB  Coosalud) *100</t>
  </si>
  <si>
    <t>Atención en salud bucal por profesional de odontología  para Adultez Para Sanitas</t>
  </si>
  <si>
    <t>(Número de atenciones en salud bucal por profesional de odontología  para Adultez (CUPS   890203 ) realizadas para la EAPB Sanitas /   Número de atenciones en salud bucal por profesional de odontología  para Adultez (CUPS   890203 ) que se deben realizar para la EAPB  Sanitas) *100</t>
  </si>
  <si>
    <t>Atención en salud bucal por profesional de odontología  para Adultez Para Cajacopi</t>
  </si>
  <si>
    <t>(Número de atenciones en salud bucal por profesional de odontología  para Adultez (CUPS   890203 ) realizadas para la EAPB Cajacopi /   Número de atenciones en salud bucal por profesional de odontología  para Adultez (CUPS   890203 ) que se deben realizar para la EAPB  Cajacopi) *100</t>
  </si>
  <si>
    <t>Profilaxis y remoción de placa bacteriana (CUPS 997310) en la Adultez para Nueva EPS</t>
  </si>
  <si>
    <t>( Número de aplicaciones de profilaxis y remoción de placa bacteriana (997310) realizadas en la Adultez en la EAPB Nueva EPS   Número de aplicaciones de profilaxis y remoción de placa bacteriana (997310) que se deben realizar en la Adultez en la EAPB Nueva EPS ) *100</t>
  </si>
  <si>
    <t>Profilaxis y remoción de placa bacteriana (CUPS 997310) en la Adultez para Comfamiliar</t>
  </si>
  <si>
    <t>(Número de aplicaciones de profilaxis y remoción de placa bacteriana (997310) realizadas en la Adultez en la EAPB Comfamiliar /   Número de aplicaciones de profilaxis y remoción de placa bacteriana (997310) que se deben realizar en la Adultez en la EAPB Comfamiliar ) *100</t>
  </si>
  <si>
    <t>Profilaxis y remoción de placa bacteriana (CUPS 997310) en la Adultez para Coosalud</t>
  </si>
  <si>
    <t>Número de aplicaciones de profilaxis y remoción de placa bacteriana (997310) realizadas en la Adultez en la EAPB Coosalud /   Número de aplicaciones de profilaxis y remoción de placa bacteriana (997310) que se deben realizar en la Adultez en la EAPB Coosalud</t>
  </si>
  <si>
    <t>Profilaxis y remoción de placa bacteriana (CUPS 997310) en la Adultez para Sanitas</t>
  </si>
  <si>
    <t>Número de aplicaciones de profilaxis y remoción de placa bacteriana (997310) realizadas en la Adultez en la EAPB Sanitas /   Número de aplicaciones de profilaxis y remoción de placa bacteriana (997310) que se deben realizar en la Adultez en la EAPB Sanitas * 100</t>
  </si>
  <si>
    <t>Profilaxis y remoción de placa bacteriana (CUPS 997310) en la Adultez para Cajacopi</t>
  </si>
  <si>
    <t>Número de aplicaciones de profilaxis y remoción de placa bacteriana (997310) realizadas en la Adultez en la EAPB Cajacopi /   Número de aplicaciones de profilaxis y remoción de placa bacteriana (997310) que se deben realizar en la Adultez en la EAPB Cajacopi* 100</t>
  </si>
  <si>
    <t>Detartraje supragingival realizado en la adultez para Nueva EPS</t>
  </si>
  <si>
    <t xml:space="preserve"> ( Número de detartrajes supragingivales (CUPS 997301) realizados por EAPB en la adultez Nueva EPS /    Número de detartrajes supragingivales (CUPS 997301) rque se deben realizar por EAPB en la adultez Nueva EPS ) *100</t>
  </si>
  <si>
    <t>Detartraje supragingival realizado en la adultez para Comfamiliar</t>
  </si>
  <si>
    <t>(Número de detartrajes supragingivales (CUPS 997301) realizados por EAPB en la adultez Comfamiliar   /    Número de detartrajes supragingivales (CUPS 997301) rque se deben realizar por EAPB en la adultez Comfamiliar ) *100</t>
  </si>
  <si>
    <t>Detartraje supragingival realizado en la adultez para Coosalud</t>
  </si>
  <si>
    <t>( Número de detartrajes supragingivales (CUPS 997301) realizados por EAPB en la adultez Coosalud /    Número de detartrajes supragingivales (CUPS 997301) rque se deben realizar por EAPB en la adultez Coosalud ) *100</t>
  </si>
  <si>
    <t>Detartraje supragingival realizado en la adultez para Sanitas</t>
  </si>
  <si>
    <t>( Número de detartrajes supragingivales (CUPS 997301) realizados por EAPB en la adultez Sanitas /    Número de detartrajes supragingivales (CUPS 997301) rque se deben realizar por EAPB en la adultez Sanitas ) *100</t>
  </si>
  <si>
    <t>Detartraje supragingival realizado en la adultez para Cajacopi</t>
  </si>
  <si>
    <t>( Número de detartrajes supragingivales (CUPS 997301) realizados por EAPB en la adultez Cajacopi /    Número de detartrajes supragingivales (CUPS 997301) rque se deben realizar por EAPB en la adultez Cajacopi ) *100</t>
  </si>
  <si>
    <t>Atención en salud bucal por profesional de odontología  para Vejez para Nueva EPS</t>
  </si>
  <si>
    <t>(Número de atenciones en salud bucal por profesional de odontología  para Vejez (CUPS   890203 ) realizadas para la EAPB Nueva EPS/    Número de atenciones en salud bucal por profesional de odontología  para Vejez (CUPS   890203 ) que se deben realizar para la EAPB Nueva EPS) *100</t>
  </si>
  <si>
    <t>Atención en salud bucal por profesional de odontología  para Vejez para Comfamiliar</t>
  </si>
  <si>
    <t>(Número de atenciones en salud bucal por profesional de odontología  para Vejez (CUPS   890203 ) realizadas para la EAPB Comfamiliar  /    Número de atenciones en salud bucal por profesional de odontología  para Vejez (CUPS   890203 ) que se deben realizar para la EAPB Comfamiliar ) *100</t>
  </si>
  <si>
    <t>Atención en salud bucal por profesional de odontología  para Vejez para Coosalud</t>
  </si>
  <si>
    <t>(Número de atenciones en salud bucal por profesional de odontología  para Vejez (CUPS   890203 ) realizadas para la EAPB Coosalud /    Número de atenciones en salud bucal por profesional de odontología  para Vejez (CUPS   890203 ) que se deben realizar para la EAPB Coosalud ) *100</t>
  </si>
  <si>
    <t>Atención en salud bucal por profesional de odontología  para Vejez para Sanitas</t>
  </si>
  <si>
    <t>(Número de atenciones en salud bucal por profesional de odontología  para Vejez (CUPS   890203 ) realizadas para la EAPB Sanitas /    Número de atenciones en salud bucal por profesional de odontología  para Vejez (CUPS   890203 ) que se deben realizar para la EAPB Sanitas ) *100</t>
  </si>
  <si>
    <t>Atención en salud bucal por profesional de odontología  para Vejez para Cajacopi</t>
  </si>
  <si>
    <t>(Número de atenciones en salud bucal por profesional de odontología  para Vejez (CUPS   890203 ) realizadas para la EAPB Cajacopi /    Número de atenciones en salud bucal por profesional de odontología  para Vejez (CUPS   890203 ) que se deben realizar para la EAPB Cajacopi ) *100</t>
  </si>
  <si>
    <t>Profilaxis y remoción de placa bacteriana (CUPS 997310) en la Vejez para Nueva EPS</t>
  </si>
  <si>
    <t>(Número de aplicaciones de profilaxis y remoción de placa bacteriana (997310) realizadas en la Vejez en la EAPB Nueva EPS/  Número de aplicaciones de profilaxis y remoción de placa bacteriana (997310) que se deben realizar en la Vejez en la EAPB Nueva EPS) *100</t>
  </si>
  <si>
    <t>Profilaxis y remoción de placa bacteriana (CUPS 997310) en la Vejez para Comfamiliar</t>
  </si>
  <si>
    <t>(Número de aplicaciones de profilaxis y remoción de placa bacteriana (997310) realizadas en la Vejez en la EAPB Comfamiliar /  Número de aplicaciones de profilaxis y remoción de placa bacteriana (997310) que se deben realizar en la Vejez en la EAPB Comfamiliar) *100</t>
  </si>
  <si>
    <t>Profilaxis y remoción de placa bacteriana (CUPS 997310) en la Vejez para Coosalud</t>
  </si>
  <si>
    <t>(Número de aplicaciones de profilaxis y remoción de placa bacteriana (997310) realizadas en la Vejez en la EAPB Coosalud/  Número de aplicaciones de profilaxis y remoción de placa bacteriana (997310) que se deben realizar en la Vejez en la EAPB Coosalud ) *100</t>
  </si>
  <si>
    <t>Profilaxis y remoción de placa bacteriana (CUPS 997310) en la Vejez para Sanitas</t>
  </si>
  <si>
    <t>(Número de aplicaciones de profilaxis y remoción de placa bacteriana (997310) realizadas en la Vejez en la EAPB Sanitas/  Número de aplicaciones de profilaxis y remoción de placa bacteriana (997310) que se deben realizar en la Vejez en la EAPB Sanitas ) *100</t>
  </si>
  <si>
    <t>Profilaxis y remoción de placa bacteriana (CUPS 997310) en la Vejez para Cajacopi</t>
  </si>
  <si>
    <t>(Número de aplicaciones de profilaxis y remoción de placa bacteriana (997310) realizadas en la Vejez en la EAPB Cajacopi/  Número de aplicaciones de profilaxis y remoción de placa bacteriana (997310) que se deben realizar en la Vejez en la EAPB Cajacopi ) *100</t>
  </si>
  <si>
    <t>Detartraje supragingival realizado en la vejez para Nueva EPS</t>
  </si>
  <si>
    <t>(Número de detartrajes supragingivales (CUPS 997301) realizados en la vejez. Para la EAPB Nueva EPS  /   Número de detartrajes supragingivales (CUPS 997301) rque se deben realizar en la vejez para la EAPB Nueva EPS )*100</t>
  </si>
  <si>
    <t>Detartraje supragingival realizado en la vejez para Comfamiliar</t>
  </si>
  <si>
    <t>(Número de detartrajes supragingivales (CUPS 997301) realizados en la vejez. Para la EAPB Comfamiiar   /   Número de detartrajes supragingivales (CUPS 997301) rque se deben realizar en la vejez para la EAPB Comfamiliar )*100</t>
  </si>
  <si>
    <t>Detartraje supragingival realizado en la vejez para Coosalud</t>
  </si>
  <si>
    <t>(Número de detartrajes supragingivales (CUPS 997301) realizados en la vejez. Para la EAPB Coosalud/   Número de detartrajes supragingivales (CUPS 997301) rque se deben realizar en la vejez para la EAPB Coosalud)*100</t>
  </si>
  <si>
    <t>Detartraje supragingival realizado en la vejez para Sanitas</t>
  </si>
  <si>
    <t>(Número de detartrajes supragingivales (CUPS 997301) realizados en la vejez. Para la EAPB Sanitas/   Número de detartrajes supragingivales (CUPS 997301) rque se deben realizar en la vejez para la EAPB Sanitas)*100</t>
  </si>
  <si>
    <t>Detartraje supragingival realizado en la vejez para Cajacopi</t>
  </si>
  <si>
    <t>(Número de detartrajes supragingivales (CUPS 997301) realizados en la vejez. Para la EAPB Cajacopi/   Número de detartrajes supragingivales (CUPS 997301) rque se deben realizar en la vejez para la EAPB Cajacopi)*100</t>
  </si>
  <si>
    <t>Atención en salud por Enfermería para primera infancia para Nueva EPS</t>
  </si>
  <si>
    <t>Número de consultas realizadas por Enfermería ( CUPS 890205) en la primera infancia en la EAPB Nueva EPS / Número de consultas que se deben realizar por Enfermería (890205) en la primera infancia de la EAPB Nueva EPS</t>
  </si>
  <si>
    <t xml:space="preserve">Cumplimiento de las metas de ruta de promoción y mantenimiento de la salud del servicío de enfermería por curso de vida y Entidad Administradora de Planes de Beneficio. </t>
  </si>
  <si>
    <t>• Garantizar la cobertura de las intervenciones de valoración integral, protección específica y detección temprana del momento del curso de vida, acorde con las metas pactadas con la EAPB.
• Definir desde los estudios previos para los contratos de prestación de servicios profesionales de enfermería, las metas de cumplimiento de actividades de valoración integral por cada curso de vida por enfermería acorde con las metas definidas por las EAPB para la vigencia.                                                                                                    
 • Mantener las coberturas de vacunación por encima del 95% respecto a la población asignada a la institución para los biológicos trazadores mediante la realización de cuatro jornadas de vacunación  y tres jornadas de evaluación de coberturas de vacunación, de acuerdo a lineamientos nacionales del programa ampliado de inmunizaciones durante la vigencia 2022.                                                                                                                                                   
• Planeación de la agenda mensual de enfermería para la ejecución de las actividades de para la vigencia 2022.
• Capacitación dirigida al equipo primario de mejoramiento de estándares asistenciales de enfermería sobre las intervenciones de la ruta integral de atención para la promoción y mantenimiento de la salud.
• Ejecutar la estrategia "La ESE Cerca de Todos" según programación mensual con oferta de la intervención de valoración integral por enfermería. Garantizar la cobertura de las intervenciones de valoración integral, protección específica y detección temprana del momento del curso de vida, acorde con las metas pactadas con la EAPB. 
• Socialización y análisis de los indicadores en comité de promoción y mantenimiento institucional con el objetivo de analizar comportamiento y definir oportunidades de mejora acorde a las desviaciones registradas.
• Socialización y análisis de los indicadores en reunión de equipo primario de mejoramiento de estándares asistenciales de enfermería para seguimiento y definición de oportunidades de mejora pertinentes por parte de los profesionales de enfermería.</t>
  </si>
  <si>
    <t>2.1.5.02.09.05 
Compra de servicios para la venta (contratación de servicios asistenciales)  2.1.1.01 Planta de Personal Permanente</t>
  </si>
  <si>
    <t xml:space="preserve">1 Profesional Líder de enfermería    Profesionales de enfermería (6)
Auxiliares de enfermería (27)
</t>
  </si>
  <si>
    <t>Equipo de cómputo
Historia clínica Software ASIS
Internet</t>
  </si>
  <si>
    <t>Consultorios habilitado para atención de actividades de PyM</t>
  </si>
  <si>
    <t>mvivas</t>
  </si>
  <si>
    <t>Atención en salud por Enfermería para primera infancia para Comfamiliar</t>
  </si>
  <si>
    <t>Número de consultas realizadas por Enfermería ( CUPS 890205) en la primera infancia en la EAPB Comfamiliar / Número de consultas que se deben realizar por Enfermería (890205) en la primera infancia de la EAPB Comfamiliar</t>
  </si>
  <si>
    <t>Atención en salud por Enfermería para primera infancia para Coosalud</t>
  </si>
  <si>
    <t>Número de consultas realizadas por Enfermería ( CUPS 890205) en la primera infancia en la EAPB Coosalud/ Número de consultas que se deben realizar por Enfermería (890205) en la primera infancia de la EAPB Coosalud</t>
  </si>
  <si>
    <t>Atención en salud por Enfermería para primera infancia para la EAPB Sanitas</t>
  </si>
  <si>
    <t>Número de consultas realizadas por Enfermeria ( CUPS 890205) en la primera infancia en la EAPB Sanitas/ Número de consultas que se deben realizar por Enfermeria (890205) en la primera infancia de la EAPB Sanitas *100</t>
  </si>
  <si>
    <t>Atención en salud por Enfermería para primera infancia para la EAPB Cajacopi</t>
  </si>
  <si>
    <t>Número de consultas realizadas por Enfermeria ( CUPS 890205) en la primera infancia en la EAPB Cajacopi/ Número de consultas que se deben realizar por Enfermeria (890205) en la primera infancia de la EAPB Cajacopi *100</t>
  </si>
  <si>
    <t>Cobertura de vacunación en niños de cinco años de edad con dosis de segundo refuerzo de VOP y DPT y refuerzo de triple viral</t>
  </si>
  <si>
    <t>No. Número de niños menores de cinco años de edad vacunados con dosis de segundo refuerzo de VOP y DPT y refuerzo de triple viral, en el periodo a evaluar / Población Total de la ESE Salud del Tundama de cinco años de edad en el periodo a evaluar.</t>
  </si>
  <si>
    <t>≥ 95.00%</t>
  </si>
  <si>
    <t>Cobertura de vacunación en niños de un año de edad con dosis de primer refuerzo de VOP y DPT y una dosis de fiebre amarilla</t>
  </si>
  <si>
    <t>No. de niños menores de un año de edad vacunados con dosis de primer refuerzo de VOP y DPT y una dosis de fiebre amarilla, en el periodo a evaluar / Población Total de la ESE Salud del Tundama de un año de edad en el periodo a evaluar</t>
  </si>
  <si>
    <t>Cobertura de vacunación en niños de un año de edad con dosis única de triple viral</t>
  </si>
  <si>
    <t>No. de niños menores de un año de edad vacunados con dosis única de triple viral, en el periodo a evaluar / Población Total de la ESE Salud del Tundama de un año de edad en el periodo a evaluar</t>
  </si>
  <si>
    <t>Cobertura de vacunación en niños menores de un año de edad con tercera dosis de pentavalente</t>
  </si>
  <si>
    <t>No. menores de un año de edad vacunados con tercera dosis de pentavalente, en el periodo a evaluar / Población Total de la ESE Salud del Tundama menor de un año de edad en el periodo a evaluar.</t>
  </si>
  <si>
    <t>Atencion en salud por Enfermería para Infancia Nueva EPS</t>
  </si>
  <si>
    <t>Numero de consultas realizadas por Enfermería ( CUPS 890205) en la Infancia en la EAPB Nueva EPS/  Numero de consultas que se deben realizar por Enfermería (890205) en la Infancia de la EAPB Nueva EPS</t>
  </si>
  <si>
    <t>Atencion en salud por Enfermería para Infancia Comfamiliar</t>
  </si>
  <si>
    <t>Numero de consultas realizadas por Enfermería ( CUPS 890205) en la Infancia en la EAPB Comfamiliar /  Numero de consultas que se deben realizar por Enfermería (890205) en la Infancia de la EAPB Comfamiliar</t>
  </si>
  <si>
    <t>Atencion en salud por Enfermería para Infancia Coosalud</t>
  </si>
  <si>
    <t>Numero de consultas realizadas por Enfermería ( CUPS 890205) en la Infancia en la EAPB Coosalud /  Numero de consultas que se deben realizar por Enfermería (890205) en la Infancia de la EAPB Coosalud</t>
  </si>
  <si>
    <t>Atencion en salud por Enfermería para Infancia EAPB Sanitas</t>
  </si>
  <si>
    <t>Número de consultas realizadas por Enfermeria ( CUPS 890205) en la Infancia en la EAPB Sanitas /  Número de consultas que se deben realizar por Enfermeria (890205) en la Infancia de la EAPB Sanitas *100</t>
  </si>
  <si>
    <t>Atencion en salud por Enfermería para Infancia  EAPB Cajacopi</t>
  </si>
  <si>
    <t>Número de consultas realizadas por Enfermeria ( CUPS 890205) en la Infancia en la EAPB Cajacopi /  Número de consultas que se deben realizar por Enfermeria (890205) en la Infancia de la EAPB Cajacopi *100</t>
  </si>
  <si>
    <t>Atencion en salud por Enfermería para Adolescencia para Nueva EPS</t>
  </si>
  <si>
    <t>(Número de consultas por Enfermería ( CUPS 890205) realizadas  en la Adolescencia en la EAPB Nueva EPS/   Número de consultas por Enfermería (890205) que se deben realizar en la Adolescencia de la EAPB Nueva EPS)*100</t>
  </si>
  <si>
    <t>Atencion en salud por Enfermería para Adolescencia para Comfamiliar</t>
  </si>
  <si>
    <t>(Número de consultas por Enfermería ( CUPS 890205) realizadas  en la Adolescencia en la EAPB Comfamiliar   /   Número de consultas por Enfermería (890205) que se deben realizar en la Adolescencia de la EAPB Comfamiliar )*100</t>
  </si>
  <si>
    <t>Atencion en salud por Enfermería para Adolescencia para Coosalud</t>
  </si>
  <si>
    <t>(Número de consultas por Enfermería ( CUPS 890205) realizadas  en la Adolescencia en la EAPB Coosalud /   Número de consultas por Enfermería (890205) que se deben realizar en la Adolescencia de la EAPB Coosalud)*100</t>
  </si>
  <si>
    <t>Atencion en salud por Enfermería para Adolescencia para Sanitas</t>
  </si>
  <si>
    <t>(Número de consultas por Enfermeria ( CUPS 890205) realizadas  en la Adolescencia en la EAPB Sanitas /   Número de consultas por Enfermeria (890205) que se deben realizar en la Adolescencia de la EAPB Sanitas)*100</t>
  </si>
  <si>
    <t>Atencion en salud por Enfermería para Adolescencia para Cajacopi</t>
  </si>
  <si>
    <t>(Número de consultas por Enfermeria ( CUPS 890205) realizadas  en la Adolescencia en la EAPB Cajacopi /   Número de consultas por Enfermeria (890205) que se deben realizar en la Adolescencia de la EAPB Cajacopi)*100</t>
  </si>
  <si>
    <t>Atención en salud en planificación familiar por Enfermería y medicina en la adolescencia para Nueva EPS</t>
  </si>
  <si>
    <t>Número de consultas realizadas por Enfermería y medicina(CUPS 890205, 890201, 890305, 890301, 990204) en la adolescencia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</si>
  <si>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adolescencia para Comfamiliar</t>
  </si>
  <si>
    <t>Número de consultas realizadas por Enfermería y medicina(CUPS 890205, 890201, 890305, 890301, 990204) en la adolescencia para la EAPB Comfamiliar / Número de consultas que se deben realizar por Enfermería y medicina (CUPS 890205, 890201, 890305, 890301, 990204) en la adolescencia para la EAPB Comfamiliar del programa de planificación familiar</t>
  </si>
  <si>
    <t>Atención en salud en planificación familiar por Enfermería y medicina en la adolescencia para Coosalud</t>
  </si>
  <si>
    <t>Número de consultas realizadas por Enfermería y medicina(CUPS 890205, 890201, 890305, 890301, 990204) en la adolescencia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</si>
  <si>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adolescencia para Sanitas</t>
  </si>
  <si>
    <t>Número de consultas realizadas por Enfermería y medicina(CUPS 890205, 890201, 890305, 890301, 990204) en la adolescencia para la EAPB Nueva EPS / Número de consultas que se deben realizar por Enfermería y medicina (CUPS 890205, 890201, 890305, 890301, 990204) en la adolescencia para la EAPB Sanitas del programa de planificación familiar</t>
  </si>
  <si>
    <t>Atención en salud en planificación familiar por Enfermería y medicina en la adolescencia para Cajacopi</t>
  </si>
  <si>
    <t>Número de consultas realizadas por Enfermería y medicina(CUPS 890205, 890201, 890305, 890301, 990204) en la adolescencia para la EAPB Cajacopi / Número de consultas que se deben realizar por Enfermería y medicina (CUPS 890205, 890201, 890305, 890301, 990204) en la adolescencia para la EAPB Cajacopi del programa de planificación familiar</t>
  </si>
  <si>
    <t>Tamizaje de cáncer de cuello uterino (Citología) en la juventud para Nueva EPS</t>
  </si>
  <si>
    <t>Número de tamizaje de cáncer de cuello uterino (Citología) realizados en la juventud en la EAPB  Nueva EPS/   Número de tamizaje de cáncer de cuello uterino (Citología) que se deben realizar  en la juventud en la EAPB Nueva EPS</t>
  </si>
  <si>
    <t>Tamizaje de cáncer de cuello uterino (Citología) en la juventud para Comfamiliar</t>
  </si>
  <si>
    <t>Número de tamizaje de cáncer de cuello uterino (Citología) realizados en la juventud en la EAPB  Comfamiliar/   Número de tamizaje de cáncer de cuello uterino (Citología) que se deben realizar  en la juventud en la EAPB Comfamiliar</t>
  </si>
  <si>
    <t xml:space="preserve">
</t>
  </si>
  <si>
    <t>Tamizaje de cáncer de cuello uterino (Citología) en la juventud para Coosalud</t>
  </si>
  <si>
    <t>Número de tamizaje de cáncer de cuello uterino (Citología) realizados en la juventud en la EAPB  Coosalud/   Número de tamizaje de cáncer de cuello uterino (Citología) que se deben realizar  en la juventud en la EAPB Coosalud</t>
  </si>
  <si>
    <t>Tamizaje de cáncer de cuello uterino (Citología) en la juventud para Sanitas</t>
  </si>
  <si>
    <t>Número de tamizaje de cancer de cuello uterino (Citologia) realizados en la juventud en la EAPB  Sanitas/   Número de tamizaje de cancer de cuello uterino (Citologia) que se deben realizar  en la juventud en la EAPB Sanitas * 100</t>
  </si>
  <si>
    <t>Tamizaje de cáncer de cuello uterino (Citología) en la juventud para Cajacopi</t>
  </si>
  <si>
    <t>Número de tamizaje de cancer de cuello uterino (Citologia) realizados en la juventud en la EAPB  Cajacopi/   Número de tamizaje de cancer de cuello uterino (Citologia) que se deben realizar  en la juventud en la EAPB Cajacopi * 100</t>
  </si>
  <si>
    <t>Atención en salud en planificación familiar por Enfermería y medicina en la Juventud para Nueva EPS</t>
  </si>
  <si>
    <t>Número de consultas realizadas por Enfermería y medicina(CUPS 890205, 890201, 890305, 890301, 990204) en la juventud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</si>
  <si>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Juventud para Comfamiliar</t>
  </si>
  <si>
    <t>Número de consultas realizadas por Enfermería y medicina(CUPS 890205, 890201, 890305, 890301, 990204) en la juventud para la EAPB Comfamiliar / Número de consultas que se deben realizar por Enfermería y medicina (CUPS 890205, 890201, 890305, 890301, 990204) en la adolescencia para la EAPB Comfamiliar del programa de planificación familiar</t>
  </si>
  <si>
    <t>Atención en salud en planificación familiar por Enfermería y medicina en la Juventud para Coosalud</t>
  </si>
  <si>
    <t>Número de consultas realizadas por Enfermería y medicina(CUPS 890205, 890201, 890305, 890301, 990204) en la juventud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</si>
  <si>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Juventud para Sanitas</t>
  </si>
  <si>
    <t>Número de consultas realizadas por Enfermería y medicina(CUPS 890205, 890201, 890305, 890301, 990204) en la juventud para la EAPB Sanitas / Número de consultas que se deben realizar por Enfermería y medicina (CUPS 890205, 890201, 890305, 890301, 990204) en la juventud para la EAPB Sanitas del programa de planificación familiar</t>
  </si>
  <si>
    <t>Atención en salud en planificación familiar por Enfermería y medicina en la Juventud para Cajacopi</t>
  </si>
  <si>
    <t>Número de consultas realizadas por Enfermería y medicina(CUPS 890205, 890201, 890305, 890301, 990204) en la juventud para la EAPB Cajacopi / Número de consultas que se deben realizar por Enfermería y medicina (CUPS 890205, 890201, 890305, 890301, 990204) en la juventud para la EAPB Cajacopi del programa de planificación familiar</t>
  </si>
  <si>
    <t>Tamizaje de cáncer de cuello uterino (Citología) en la adultez para Nueva EPS</t>
  </si>
  <si>
    <t>(Número de tamizaje de cáncer de cuello uterino (Citología) realizados en la  adultez en la EAPB Nueva EPS /   Número de tamizaje de cáncer de cuello uterino (Citología) que se deben realizar  en la  adultez en la EAPB Nueva EPS) *100</t>
  </si>
  <si>
    <t>Tamizaje de cáncer de cuello uterino (Citología) en la adultez para Comfamiliar</t>
  </si>
  <si>
    <t>(Número de tamizaje de cáncer de cuello uterino (Citología) realizados en la  adultez en la EAPB Comfamiliar  /   Número de tamizaje de cáncer de cuello uterino (Citología) que se deben realizar  en la  adultez en la EAPB Comfamiliar  ) *100</t>
  </si>
  <si>
    <t>Tamizaje de cáncer de cuello uterino (Citología) en la adultez para Coosalud</t>
  </si>
  <si>
    <t>(Número de tamizaje de cáncer de cuello uterino (Citología) realizados en la  adultez en la EAPB Coosalud/   Número de tamizaje de cáncer de cuello uterino (Citología) que se deben realizar  en la  adultez en la EAPB Coosalud) *100</t>
  </si>
  <si>
    <t>Tamizaje de cáncer de cuello uterino (Citología) en la adultez para Sanitas</t>
  </si>
  <si>
    <t>(Número de tamizaje de cancer de cuello uterino (Citologia) realizados en la  adultez en la EAPB Sanitas/   Número de tamizaje de cancer de cuello uterino (Citologia) que se deben realizar  en la  adultez en la EAPB Sanitas) *100</t>
  </si>
  <si>
    <t>Tamizaje de cáncer de cuello uterino (Citología) en la adultez para Cajacopi</t>
  </si>
  <si>
    <t>(Número de tamizaje de cancer de cuello uterino (Citologia) realizados en la  adultez en la EAPB Cajacopi/   Número de tamizaje de cancer de cuello uterino (Citologia) que se deben realizar  en la  adultez en la EAPB Cajacopi) *100</t>
  </si>
  <si>
    <t>Atención en salud en planificación familiar por Enfermería y medicina en la Adultez para Nueva EPS</t>
  </si>
  <si>
    <t>Número de consultas realizadas por Enfermería y medicina(CUPS 890205, 890201, 890305, 890301, 990204) en la adultez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</si>
  <si>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Adultez para Comfamiliar</t>
  </si>
  <si>
    <t>Número de consultas realizadas por Enfermería y medicina(CUPS 890205, 890201, 890305, 890301, 990204) en la adultez para la EAPB Comfamiliar / Número de consultas que se deben realizar por Enfermería y medicina (CUPS 890205, 890201, 890305, 890301, 990204) en la adolescencia para la EAPB Comfamiliar del programa de planificación familiar</t>
  </si>
  <si>
    <t>Atención en salud en planificación familiar por Enfermería y medicina en la Adultez para Coosalud</t>
  </si>
  <si>
    <t>Número de consultas realizadas por Enfermería y medicina(CUPS 890205, 890201, 890305, 890301, 990204) en la adultez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</si>
  <si>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Adultez para Sanitas</t>
  </si>
  <si>
    <t>Número de consultas realizadas por Enfermería y medicina(CUPS 890205, 890201, 890305, 890301, 990204) en la adultez para la EAPB Sanitas/ Número de consultas que se deben realizar por Enfermería y medicina (CUPS 890205, 890201, 890305, 890301, 990204) en la adultez para la EAPB Sanitas del programa de planificación familiar</t>
  </si>
  <si>
    <t>Atención en salud en planificación familiar por Enfermería y medicina en la Adultez para Cajacopi</t>
  </si>
  <si>
    <t>Número de consultas realizadas por Enfermería y medicina(CUPS 890205, 890201, 890305, 890301, 990204) en la adultez para la EAPB Cajacopi / Número de consultas que se deben realizar por Enfermería y medicina (CUPS 890205, 890201, 890305, 890301, 990204) en la adultez para la EAPB Cajacopi del programa de planificación familiar</t>
  </si>
  <si>
    <t>Tamizaje de cáncer de cuello uterino (Citología) en la vejez para Nueva EPS</t>
  </si>
  <si>
    <t>(Número de tamizaje de cáncer de cuello uterino (Citología) realizados en la vejez en la EAPB Nueva EPS  /   Número de tamizaje de cáncer de cuello uterino (Citología) que se deben realizar  en la vejez en la EAPB Nueva EPS  ) *100</t>
  </si>
  <si>
    <t>Tamizaje de cáncer de cuello uterino (Citología) en la vejez para Comfamiliar</t>
  </si>
  <si>
    <t>(Número de tamizaje de cáncer de cuello uterino (Citología) realizados en la vejez en la EAPB Comfamiliar  /   Número de tamizaje de cáncer de cuello uterino (Citología) que se deben realizar  en la vejez en la EAPB Comfamiliar ) *100</t>
  </si>
  <si>
    <t>Tamizaje de cáncer de cuello uterino (Citología) en la vejez para Coosalud</t>
  </si>
  <si>
    <t>(Número de tamizaje de cáncer de cuello uterino (Citología) realizados en la vejez en la EAPB Coosalud /   Número de tamizaje de cáncer de cuello uterino (Citología) que se deben realizar  en la vejez en la EAPB Coosalud ) *100</t>
  </si>
  <si>
    <t>Tamizaje de cáncer de cuello uterino (Citología) en la vejez para Sanitas</t>
  </si>
  <si>
    <t>(Número de tamizaje de cancer de cuello uterino (Citologia) realizados en la vejez en la EAPB Sanitas /   Número de tamizaje de cancer de cuello uterino (Citologia) que se deben realizar  en la vejez en la EAPB Sanitas ) *100</t>
  </si>
  <si>
    <t>Tamizaje de cáncer de cuello uterino (Citología) en la vejez para Cajacopi</t>
  </si>
  <si>
    <t>(Número de tamizaje de cancer de cuello uterino (Citologia) realizados en la vejez en la EAPB Cajacopi /   Número de tamizaje de cancer de cuello uterino (Citologia) que se deben realizar  en la vejez en la EAPB Cajacopi ) *100</t>
  </si>
  <si>
    <t xml:space="preserve">Fortalecer el despliegue del Modelo de Atención de la E.S.E. Salud del Tundama, en el momento 2 (Atención de usuarios), para planear, desplegar y evaluar la implementación de la ruta integral de atención para la promoción y mantenimiento  de la salud en el momento del curso de vida de la primera infancia según lineamientos de la Resolución 3280. </t>
  </si>
  <si>
    <t>Fortificación casera con micronutrientes en polvo en la Primera Infancia para EAPB Nueva EPS</t>
  </si>
  <si>
    <t>Número de pacientes con fortificación casera con micronutrientes en polvo en la Primera Infancia en la EAPB Nueva EPS/  Número de pacientes con fortificación casera con micronutrientes en polvo  programados por mestas en la Primera Infancia en la EAPB Nueva EPS</t>
  </si>
  <si>
    <t xml:space="preserve">Cumplimiento de las metas de ruta de promoción y mantenimiento de la salud del Servicío Farmacéutico por curso de vida y Entidad Administradora de Planes de Beneficio. </t>
  </si>
  <si>
    <t xml:space="preserve">Mantener el estado de salud de la poblacion infantil atendida en la ESE Salud del Tundama a traves de la garantia de la prescripcion y suministro oportuno y completo de micronutrientes en polvo en la primera infancia. </t>
  </si>
  <si>
    <t>2.1.5.02.09.05 
Compra de servicios para la venta (contratación de servicios asistenciales)  2.1.1.01 Planta de Personal Permanente  2.10.5.02.09.01 Compra de medicamentos</t>
  </si>
  <si>
    <t>1 Líder de Servicio Farmacéutico                           5 Regentes de farmacia</t>
  </si>
  <si>
    <t>Fortificación casera con micronutrientes en polvo en la Primera Infancia para EAPB Comfamiliar</t>
  </si>
  <si>
    <t>Número de pacientes con fortificación casera con micronutrientes en polvo en la Primera Infancia en la EAPB Comfamiliar /  Número de pacientes con fortificación casera con micronutrientes en polvo  programados por mestas en la Primera Infancia en la EAPB Comfamiliar</t>
  </si>
  <si>
    <t>Fortificación casera con micronutrientes en polvo en la Primera Infancia para EAPB Coosalud</t>
  </si>
  <si>
    <t>Número de pacientes con fortificación casera con micronutrientes en polvo en la Primera Infancia en la EAPB Coosalud/  Número de pacientes con fortificación casera con micronutrientes en polvo  programados por mestas en la Primera Infancia en la EAPB Coosalud</t>
  </si>
  <si>
    <t>Fortificación casera con micronutrientes en polvo en la Primera Infancia para EAPB Sanitas</t>
  </si>
  <si>
    <t>Número de pacientes con fortificación casera con micronutrientes en polvo en la Primera Infancia en la EAPB Sanitas/  Número de pacientes con fortificación casera con micronutrientes en polvo  programados por mes en la Primera Infancia en la EAPB Sanitas *100</t>
  </si>
  <si>
    <t>Fortificación casera con micronutrientes en polvo en la Primera Infancia para EAPB Cajacopi</t>
  </si>
  <si>
    <t>Número de pacientes con fortificación casera con micronutrientes en polvo en la Primera Infancia en la EAPB Cajacopi/  Número de pacientes con fortificación casera con micronutrientes en polvo  programados por mes en la Primera Infancia en la EAPB Cajacopi *100</t>
  </si>
  <si>
    <t>Suplementación con miconutrientes (Vitamina A, Hierro, Zinc) en la  Primera Infancia para Nueva EPS</t>
  </si>
  <si>
    <t>Número de pacientes con suplementación con miconutrientes (Vitamina A, Hierro, Zinc) en la  Primera Infancia para la EAPB  Nueva EPS/  Número de pacientes con suplementación con miconutrientes (Vitamina A, Hierro, Zinc) programados en metas en la  Primera Infancia para la EAPB Nueva EPS</t>
  </si>
  <si>
    <t>Suplementación con miconutrientes (Vitamina A, Hierro, Zinc) en la  Primera Infancia para Comfamiliar</t>
  </si>
  <si>
    <t>Número de pacientes con suplementación con miconutrientes (Vitamina A, Hierro, Zinc) en la  Primera Infancia para la EAPB  Comfamiliar/  Número de pacientes con suplementación con miconutrientes (Vitamina A, Hierro, Zinc) programados en metas en la  Primera Infancia para la EAPB Comfamiliar</t>
  </si>
  <si>
    <t>Suplementación con miconutrientes (Vitamina A, Hierro, Zinc) en la  Primera Infancia para Coosalud</t>
  </si>
  <si>
    <t>Número de pacientes con suplementación con miconutrientes (Vitamina A, Hierro, Zinc) en la  Primera Infancia para la EAPB  Coosalud/  Número de pacientes con suplementación con miconutrientes (Vitamina A, Hierro, Zinc) programados en metas en la  Primera Infancia para la EAPB Coosalud</t>
  </si>
  <si>
    <t>Suplementación con miconutrientes (Vitamina A, Hierro, Zinc) en la  Primera Infancia para EAPB Sanitas</t>
  </si>
  <si>
    <t>Número de pacientes con suplementación con miconutrientes (Vitamina A, Hierro, Zinc) en la  Primera Infancia para la EAPB Sanitas/  Número de pacientes con suplementación con miconutrientes (Vitamina A, Hierro, Zinc) programados en metas en la  Primera Infancia para la EAPB Sanitas *100</t>
  </si>
  <si>
    <t>Suplementación con miconutrientes (Vitamina A, Hierro, Zinc) en la  Primera Infancia para EAPB Cajacopi</t>
  </si>
  <si>
    <t>Número de pacientes con suplementación con miconutrientes (Vitamina A, Hierro, Zinc) en la  Primera Infancia para la EAPB Cajacopi/  Número de pacientes con suplementación con miconutrientes (Vitamina A, Hierro, Zinc) programados en metas en la  Primera Infancia para la EAPB Cajacopi *100</t>
  </si>
  <si>
    <t>Desparasitación intestinal antihelmintica en la primera Infancia para Nueva EPS</t>
  </si>
  <si>
    <t>Número de pacientes con desparasitación intestinal antihelmintica en la primera Infancia para la EAPB Nueva EPS /   Número de pacientes con desparasitación intestinal antihelmintica programados por metas en la primera Infancia para la EAPB Nueva EPS</t>
  </si>
  <si>
    <t>Desparasitación intestinal antihelmintica en la primera Infancia para Comfamiliar</t>
  </si>
  <si>
    <t>Número de pacientes con desparasitación intestinal antihelmintica en la primera Infancia para la EAPB Comfamiliar /   Número de pacientes con desparasitación intestinal antihelmintica programados por metas en la primera Infancia para la EAPB Comfamiliar</t>
  </si>
  <si>
    <t>Desparasitación intestinal antihelmintica en la primera Infancia para Coosalud</t>
  </si>
  <si>
    <t>Número de pacientes con desparasitación intestinal antihelmintica en la primera Infancia para la EAPB Coosalud/   Número de pacientes con desparasitación intestinal antihelmintica programados por metas en la primera Infancia para la EAPB Coosalud</t>
  </si>
  <si>
    <t>Desparasitación intestinal antihelmintica en la primera Infancia para EAPB Sanitas</t>
  </si>
  <si>
    <t>Número de pacientes con desparasitación intestinal antihelmintica en la primera Infancia para la EAPB Sanitas/   Número de pacientes con desparasitación intestinal antihelmintica programados por metas en la primera Infancia para la EAPB Sanitas *100</t>
  </si>
  <si>
    <t>Desparasitación intestinal antihelmintica en la primera Infancia para EAPB Cajacopi</t>
  </si>
  <si>
    <t>Número de pacientes con desparasitación intestinal antihelmintica en la primera Infancia para la EAPB Cajacopi/   Número de pacientes con desparasitación intestinal antihelmintica programados por metas en la primera Infancia para la EAPB Cajacopi *100</t>
  </si>
  <si>
    <t>FARMACOVIGILANCIA</t>
  </si>
  <si>
    <t>Fortalecer el despliegue del  Modelo de Atencion de la E.S.E. Salud del Tundama, en el Momento 2 (Atencion de usuarios) para garantizar asesoria farmacológica a los usuarios de la E.S.E. Salud del Tundama</t>
  </si>
  <si>
    <t>Educación a pacientes polimedicados</t>
  </si>
  <si>
    <t xml:space="preserve">Cociente del Numero de listas de chequeo aplicadas mensualmente con porcentaje de adherencia igual o mayor al 80%, y , el Número total de pacientes polimedicados atendidos mensualmente con asesoría y aplicacion de lista de chequeo, multiplicado por cien, expresado en procentaje (%). </t>
  </si>
  <si>
    <t>Educación y seguimiento a la cobertura a pacientes polimedicados</t>
  </si>
  <si>
    <t xml:space="preserve">Mejorar y fortalecer el uso seguro de medicamentos a traves de que la educación que se realiza a los pacientes polimedicados, aporte a la adecuada administración, almacenamiento, eliminación, reporte de RAM y PRUM, relacionado con medicamentos. 
</t>
  </si>
  <si>
    <t>Cobertura al seguimiento a pacientes polimedicados</t>
  </si>
  <si>
    <t xml:space="preserve">Cociente del Numero de seguimientos realizados a pacientes polimedicados mensualmente, y , Número total de pacientes polimedicados atendidos mensualmente de acuerdo al tamaño muestral para el periodo a evaluar (mensual) multiplicado por cien, expresado en porcentaje (%). 
</t>
  </si>
  <si>
    <t>Evaluación de adherencia al diligenciamiento de la Conciliación Medicamentosa de Odontologia</t>
  </si>
  <si>
    <t>Cociente del Número de fórmulas medicas entregadas a domicilio para usuarios mayores de 70 años, y, Número total de Historias Clínicas auditadas en la muestra, multiplicado por cien, expresado en porcentaje (%)</t>
  </si>
  <si>
    <t>≥ 90.00%</t>
  </si>
  <si>
    <t>Evaluación de adherencia al diligenciamiento de la Conciliación Medicamentosa de Medicina, Odontologia y Enfermería.</t>
  </si>
  <si>
    <t>Garantizar el cumplimento de la conciliación medicamentosa realizada desde el ingreso del paciente a la atención hasta la entrega adecuada de los medicamentos.</t>
  </si>
  <si>
    <t xml:space="preserve">1 Líder de Servicio Farmacéutico                           </t>
  </si>
  <si>
    <t>Software ASIS</t>
  </si>
  <si>
    <t>Evaluación de adherencia al diligenciamiento de la Conciliación Medicamentosa de Enfermería</t>
  </si>
  <si>
    <t>Evaluación de adherencia al diligenciamiento de la Conciliación Medicamentosa de Medicina</t>
  </si>
  <si>
    <t>VIVAMENTE</t>
  </si>
  <si>
    <t>Fortalecer el despliegue del Modelo de Atención de la E.S.E. Salud del Tundama, en el momento 2 (Atención de Usuarios) para garantizar que el plan de cuidado y tratamiento integre las acciones de educación e información al usuario y su familia.</t>
  </si>
  <si>
    <t>Cumplimiento del Programa Especial de Salud Mental “Vivamente”.</t>
  </si>
  <si>
    <t xml:space="preserve">Número de Actividades ejecutadas  en el programa especial de salud mental “Vivamente”/Número de Actividades programadas (72 en total)  en el programa especial de salud mental “Vivamente”.
</t>
  </si>
  <si>
    <t xml:space="preserve">Implementar en Programa de salud mental "Vivamente" </t>
  </si>
  <si>
    <t xml:space="preserve">Ejecutar todas las actividades contempladas en el programa: 
Jornadas ludico pedagógicas
Consulta para medicamentos de control. 
Grupos de apoyo.
Acompañamiento emocional al usuario y al colaborador. 
Publicidad alusiva a la salud mental. </t>
  </si>
  <si>
    <t>Psicóloga                                             Médico General</t>
  </si>
  <si>
    <t>SONRISAS SANAS</t>
  </si>
  <si>
    <t>Indice ceo (cariados, exfoliados y obturados) para fortalecimiento de la Estrategia Paciente Sana Sano Rehabilitado, menores de 5 años.</t>
  </si>
  <si>
    <t xml:space="preserve">Numero de dientes cariados, exfoliados u obturados en ninos de 1 a 5 anos. / Total de niños de 1 a 5 anos examinados en consulta de primera vez de odontologia. </t>
  </si>
  <si>
    <t>Unidad</t>
  </si>
  <si>
    <t>≤ 2,3%</t>
  </si>
  <si>
    <t>Garantizar la captacion  oportunamente a la poblacion objeto por momento de curso de vida  primera infancia  con el fin de identificar y prevenir tempranamente la exposición a factores de riesgo para su salud y orientando en adopción de prácticas de vida saludables y autocuidado con ayuda  de los cuidadores padres de familia , buscando el cumplimiento de la meta menor  al 2,3%;  a travez de :  Seguimiento mensual de cumplimientode las actividades, mediante actas de supervision,  Garantizar la cobertura de los pacientes  Priorizacion y seleccion de instituciones educativas  para el desarrollo de la estrategia en alianza con PIC a ( jardines de bienestar, familias en accion, demanda del servicio, jardines priorizados particulares) para realizar tratamientos a los usuarios que lo requieran y desarrollar en todo el año de la estrategia sano-sano rehabiltado garantizando la terminacion del paciente segun pla de tratamiento odontologico.</t>
  </si>
  <si>
    <t>Fortalecer la identificación y participación en el autocuidado de usuarios inscritos en el programa vive tú corazón a través del desarrollo de taller educativo Vive tú corazón y entrega de carpetas educativas.</t>
  </si>
  <si>
    <t>Número De Usuarios que participan en talleres educativos y/o son participes de educación en la entrega de la carpeta Didactica/  Total de usuarios inscritos en el programa Vive Tu Corazon en el mes de Diciembre de 2020 (5050)  * 100</t>
  </si>
  <si>
    <t>Determinar el número de usuarios inscritos en el programa Vive Tú Corazón que participan en talleres educativos y/o reciben carpetas didácticas, fortaleciendo de esta manera temas de interés en el autocuidado en los mismos.</t>
  </si>
  <si>
    <t xml:space="preserve">• Taller educativo vive tu corazón: a partir del mes de febrero del año 2022 se realizan talleres educativos dirigidos a dicha población objeto tanto de manera intramural (miércoles de 2 a 4pm) como extramural ( puntos de atención extramural  previo programación de actividades) con el fin de fortalecer los procesos de autocuidado de los usuarios; así también se entregara camiseta institucional  del programa a los usuarios que participan activamente en dichos talleres  
• Entrega de carpetas educativas: se realiza entrega de carpetas educativas del programa vive tu corazón a los usuarios de las diferentes EAPB que contratan servicios con la ESE Salud del Tundama 
</t>
  </si>
  <si>
    <t>15 de Enero de 2022</t>
  </si>
  <si>
    <t>2.1.2.02.02.008.04 Publicidad 2.1.5.01.03.01 Materiales y Suministros</t>
  </si>
  <si>
    <t>Camisetas : 25 por talla (100)   Carpetas de paciente cronico (2000)    Simuladores educativos: 2 corazones,2 cerebros,2 riñones (6)      Poster educativos para programa (4) Rotafolios  (5) Suministros de papeleria para manualidades equipo vive tú corazón cachuchas con impresión de logo digital (100) Folletos educativos (500) Carné para participantes del programa vive tú corazón (60) Adhesivos programa crónicos para paredes(5)</t>
  </si>
  <si>
    <t xml:space="preserve">Evaluación de adherencia de los profesionales de salud (médicos, odontólogos, enfermeros, psicólogos) a la educación e información pertinente brindada a los usuarios según lo establecido en los documentos institucionales (Guías de práctica clínica, manuales, procedimientos y protocolos). </t>
  </si>
  <si>
    <t xml:space="preserve">Cociente de la sumatoria del resultado de evaluación de  adherencia a la educación e información brindada a los usuarios, en cada una de las historias clínicas auditadas en las muestras incluídas en la auditoría de historias clínicas y registros asistenciales de medicina, enfermería, odontología y psicología, y,  el número total de historias clínicas auditadas en el periodo a evaluar multiplicado por 100, expresado en porcentaje (%). </t>
  </si>
  <si>
    <t>≥ 93.00%</t>
  </si>
  <si>
    <t>Evaluación de adherencia de los profesionales de salud  a la educación e información pertinente brindada a los usuarios.</t>
  </si>
  <si>
    <t xml:space="preserve">Mejorar la prestación de servicio ambulatoria y de primer nivel que se brinda en la E.S.E. Salud del Tundama a traves de la auditoría de historias clínicas y verificación de cumplimiento de la educación e información  que se brinda a los pacientes durante el momento 2 del Modelo de Atención, la cual debe integrar la educación pertinente según documentos institucionales (Guías de práctica clínica, manuales, procedimientos y protocolos). </t>
  </si>
  <si>
    <t>1 Profesional Especializado del Area de la Salud</t>
  </si>
  <si>
    <t xml:space="preserve">Fortalecer el despliegue del Modelo de Atención del la E.S.E. Salud del Tundama, (Momento 2: Atención de usuarios) para evaluar y monitorizar la prestación del servicio. </t>
  </si>
  <si>
    <t xml:space="preserve">Recurrencia de quejas por las mismas causas. </t>
  </si>
  <si>
    <t>Número de quejas y reclamos recurrentes por la misma causa / Total de quejas y reclamos*100</t>
  </si>
  <si>
    <t xml:space="preserve"> ≤ 25%</t>
  </si>
  <si>
    <t xml:space="preserve">Disminuir las quejas recurrentes por insatisfaccion del usuario. Durante la prestacion del servicio. </t>
  </si>
  <si>
    <t xml:space="preserve">Auxiliares 3                   Lider SIAU 1   </t>
  </si>
  <si>
    <t>Proporcion de usuarios que recomendaria su IPS a familiares y amigos</t>
  </si>
  <si>
    <t xml:space="preserve">Cociente entre el numero de usuarios que respondieron definitivamente si o probablemente si a la pregunta: recomendaria a sus familiares y amigos esta IPS?, / Numero de usuarios que respondieron la pregunta, por 100 expresado como porcentaje (%). </t>
  </si>
  <si>
    <t>&gt;96%</t>
  </si>
  <si>
    <t xml:space="preserve">Mantener la satisfaccion del usuario a traves de una prestacion de servicios con equipo humano comprometido con la calidad, innovacion y responsabilidad social, promoviendo el autocuidado y gestionando el riesgo de la enfermedad. </t>
  </si>
  <si>
    <t>Poster educativos derechos y deberes (4) Folletos educativos (5000) Cartillas educativas educativos (1000) Adhesivos stickers derechos y deberes (10000) Adhesivos stickers usuarios notables (80000) Buzones de sugerencias 12 acrilico informativo areas institucionales es  2 mts x 1 mt Traductor lengua señas material didactico pendones 2 x 1 mt capacitaciones Títeres (6) Colores (3 cajas)</t>
  </si>
  <si>
    <t>Proporcion de satisfaccion global de los usuarios en la E.S.E. Salud del Tundama</t>
  </si>
  <si>
    <t xml:space="preserve">Cociente entre el numero de usuarios que respondieron muy buena o buena a la pregunta: ¿Cómo calificaria su experiencia global respecto a los servicios de salud que ha recibido a traves de la ESE?/ Número de usuarios que respondieron la pregunta por 100 expresado como porcentaje (%). </t>
  </si>
  <si>
    <t xml:space="preserve">Evaluación de Adherencia la Guía de Práctica Clínica para el manejo de la Hipertensión Arterial Primaria. </t>
  </si>
  <si>
    <t xml:space="preserve">Cociente entre el  número de historias clínicas que hacen parte de la muestra representativa con aplicación estricta de la guía de atención de enfermedad hipertensiva adoptada por la E.S.E. Salud del Tundama, y, el total de  historias clínicas auditadas de la muestra representativa de pacientes con diagnóstico de hipertensión arterial atendidos en la E.S.E.  Salud del Tundama en la vigencia objeto de evaluación, multiplicado por 100 y expresado en porcentaje (%). </t>
  </si>
  <si>
    <t>Evaluación de adherencia a las Guías de Práctica Clínica (GPC ) de Medicina General</t>
  </si>
  <si>
    <t xml:space="preserve">Fortalecer la atención integral a los pacientes a través del monitoreo y auditoría de historias clínicas al cumplimiento de las recomendaciones establecidas  en las GPC médicas correspondientes. </t>
  </si>
  <si>
    <t>Evaluación de Adherencia la Guía de Práctica Clínica para el manejo de la Diabetes Mellitus</t>
  </si>
  <si>
    <t xml:space="preserve">Cociente entre el  número de historias clínicas que hacen parte de la muestra representativa con aplicación estricta de la guía de atención de diabetes mellitus adoptada por la E.S.E. Salud del Tundama, y, el total de  historias clínicas auditadas de la muestra representativa de pacientes con diagnóstico de hipertensión arterial atendidos en la E.S.E.  Salud del Tundama en la vigencia objeto de evaluación, multiplicado por 100 y expresado en porcentaje (%). </t>
  </si>
  <si>
    <t xml:space="preserve">Evaluación de Adherencia la  Guía de Práctica Clínica para la promoción del crecimiento, detección temprana y enfoque inicial de alteraciones del crecimiento en  niños menores de 10 años y la promoción del desarrollo, detección temprana y enfoque inicial de las alteraciones del desarrollo en niños menores de 5 años en Colombia. </t>
  </si>
  <si>
    <t xml:space="preserve"> Cociente entre el número de historias clínicas que hacen parte de la muestra representativa de niños y niñas menores de 10 años a quienes se le aplicó estrictamente la guía técnica para la detección temprana de las alteraciones, y , el numero de historias clínicas de niños (as) menores de 10 años incluidas en la muestra representativa a quienes se atendió en consulta de crecimiento y desarrollo en la E.S.E.  Salud del Tundama en la vigencia, multiplicado por 100 y expresado en porcentaje (%).  </t>
  </si>
  <si>
    <t xml:space="preserve">Evaluación de Adherencia la  Guía de Práctica Clínica para la prevención, detección temprana y tratamiento de las complicaciones del embarazo, parto o puerperio. </t>
  </si>
  <si>
    <t xml:space="preserve">Cociente entre el número de historias clínicas que hacen parte de la muestra representativa con aplicación estricta de Guías de Práctica Clínica para la prevención. detección temprana y tratamiento de las complicaciones del embarazo, parto o puerperio, y , el número total historias clínicas auditadas de la muestra representativa de pacientes a quienes se les aplico la Guía de Práctica Clínica para la prevención. detección temprana y tratamiento de las complicación , multiplicado por 100, y expresado en porcentaje (%). </t>
  </si>
  <si>
    <t>≥ 97.00%</t>
  </si>
  <si>
    <t>Evaluacion de adherencia la  GPC para Caries Dental</t>
  </si>
  <si>
    <t xml:space="preserve">Cociente de la sumatoria del resultado numerico de aplicación de lista de chequeo a cada historia clinica incluida en la muestra a auditar, y , Numero total de historias clinicas auditadas incluidas en la muestra para el periodo a evaluar (mensual) multiplicado por cien y expresado en porcentaje (%). </t>
  </si>
  <si>
    <t>Evaluación de adherencia a las Guías de Práctica Clínica (GPC ) de Odontología General</t>
  </si>
  <si>
    <t>Fortalecer la gestion clinica en el servicio de odontologia  y promover el mejoramiento continuo en la prestacion del  servicio de Odontologia  a traves de la auditoria mensual de adherencia a las Guías de Práctica Clínica de odontología.</t>
  </si>
  <si>
    <t xml:space="preserve">1 Líder de Odontología     9 Odontólogos  </t>
  </si>
  <si>
    <t>Evaluacion de adherencia la Guías de práctica clínica en Trauma Dental (Cirugia Oral)</t>
  </si>
  <si>
    <t>Evaluacion de adherencia la  Guía de práctica clínica tratamiento odontológico en embarazadas (Gestantes)</t>
  </si>
  <si>
    <t>Evaluacion de adherencia a la  Guía de práctica clínica prevención, diagnóstico y tratamiento de las Infecciones Ontogénicas en adultos en primero y segundo nivel. (patologia pulpar)</t>
  </si>
  <si>
    <t>Evaluacion de adherencia a procedimiento de periodoncia</t>
  </si>
  <si>
    <t>Evaluacion de adherencia a la  Guía de práctica clínica de los diagnostico y tratamiento de los trastornos de ansiedad en el adulto.</t>
  </si>
  <si>
    <t xml:space="preserve">Cociente entre el  número de historias clínicas que hacen parte de la muestra representativa con aplicación estricta de la Guía de práctica clínica de los diagnostico y tratamiento de los trastornos de ansiedad en el adulto adoptada por la E.S.E. Salud del Tundama, y, el total de  historias clínicas auditadas de la muestra representativa de pacientes con diagnóstico de transtorno de ansiedad atendidos en la E.S.E.  Salud del Tundama en la vigencia objeto de evaluación, multiplicado por 100 y expresado en porcentaje (%). </t>
  </si>
  <si>
    <t>Evaluación de adherencia a las Guías de Práctica Clínica (GPC ) de Psicología</t>
  </si>
  <si>
    <t xml:space="preserve">Fortalecer la gestion clinica en el servicio de Psicología  y promover el mejoramiento continuo en la prestacion del  servicio  a traves de la auditoria mensual de adherencia a las Guías de Práctica Clínica de Psicología.                                                                                                  Realizar la consulta de psicología.
Diligenciar la historia clinica y guardarla.
Realizar la auditoria de la historia clinica utlizando la lista de chequeo.   </t>
  </si>
  <si>
    <t>2.1.5.02.09.05 
Compra de servicios para la venta (contratación de servicios asistenciales) 
2.1.2.01.01.003.03.01   Maquinarias para Oficina y contabilidad y sus partes y accesorios</t>
  </si>
  <si>
    <t>1 profesional em Psicología</t>
  </si>
  <si>
    <t>Un escritorio y dos silas ergonomicas ejecutivas</t>
  </si>
  <si>
    <t>Evaluacion de adherencia a la  Guía de práctica clínica de  detección temprana y diagnóstico del episodio depresivo y trastorno depresivo recurrente en adultos.</t>
  </si>
  <si>
    <t xml:space="preserve">Cociente entre el  número de historias clínicas que hacen parte de la muestra representativa con aplicación estricta de la Guía de práctica clínica de  detección temprana y diagnóstico del episodio depresivo y trastorno depresivo recurrente en adultos adoptada por la E.S.E. Salud del Tundama, y, el total de  historias clínicas auditadas de la muestra representativa de pacientes con diagnóstico de episodio depresivo atendidos en la E.S.E.  Salud del Tundama en la vigencia objeto de evaluación, multiplicado por 100 y expresado en porcentaje (%). </t>
  </si>
  <si>
    <t>Evaluacion de adherencia a la  Guía de práctica clínica para el diagnóstico, tratamiento e inicio de la rehabilitación psicosocial de los adultos con esquizofrenia.</t>
  </si>
  <si>
    <t xml:space="preserve">Cociente entre el  número de historias clínicas que hacen parte de la muestra representativa con aplicación estricta de la Guía de práctica clínica  para el diagnóstico, tratamiento e inicio de la rehabilitación psicosocial de los adultos con esquizofrenia adoptada por la E.S.E. Salud del Tundama, y, el total de  historias clínicas auditadas de la muestra representativa de pacientes con diagnóstico de Esquizofrenia atendidos en la E.S.E.  Salud del Tundama en la vigencia objeto de evaluación, multiplicado por 100 y expresado en porcentaje (%). </t>
  </si>
  <si>
    <t>Evaluacion de adherencia a la  Guía de práctica clínica para la prevención, diagnóstico y tratamiento de la ideación y/o conducta suicida.</t>
  </si>
  <si>
    <t xml:space="preserve">Cociente entre el  número de historias clínicas que hacen parte de la muestra representativa con aplicación estricta de la Guía de práctica clínica  para la prevención, diagnóstico y tratamiento de la ideación y/o conducta suicida adoptada por la E.S.E. Salud del Tundama, y, el total de  historias clínicas auditadas de la muestra representativa de pacientes con diagnóstico de  ideación y/o conducta suicida, atendidos en la E.S.E.  Salud del Tundama en la vigencia objeto de evaluación, multiplicado por 100 y expresado en porcentaje (%). </t>
  </si>
  <si>
    <t>Evaluación de adherencia a diligenciamiento de historias clínicas y registros asistenciales de Medicina</t>
  </si>
  <si>
    <t xml:space="preserve">Cociente de la sumatoria del resultado númerico de aplicación de lista de chequeo a cada historia clinica incluida en la muestra a auditar, y , número total de historias clínicas auditadas incluidas en la muestra para el periodo a evaluar (mensual) multiplicado por 100 y expresado en porcentaje (%). </t>
  </si>
  <si>
    <t>Evaluación de adherencia a diligenciamiento de historias clínicas y registros asistenciales de consulta externa de la E.S.E. Salud del Tundama</t>
  </si>
  <si>
    <t>Fortalecer la gestión clínica y promover el mejoramiento continuo en  el servicio de Medicina, Odontología, enfermería y Psicología, mediante la realización sistemática y periódica (mensual) de auditoría de registros clínicos y cierre de ciclo.                                                                        Presentación mensual de resultados de auditoría en el comité institucional para el manejo de la historia clínica mediante informe.</t>
  </si>
  <si>
    <t>Evaluación de adherencia a diligenciamiento de historias clínicas y registros asistenciales de Enfermería</t>
  </si>
  <si>
    <t xml:space="preserve">Cociente de la sumatoria del resultado numérico de aplicación de lista de chequeo a cada historia clínica incluida en la muestra a auditar, y , Numero total de historias clínicas auditadas incluidas en la muestra para el periodo a evaluar (mensual) multiplicado por cien y expresado en porcentaje (%). </t>
  </si>
  <si>
    <t>Evaluacion de adherencia a diligenciamiento de historias clinicas y registros asistenciales de Odontologia</t>
  </si>
  <si>
    <t>Evaluacion de adherencia a diligenciamiento de historias clinicas y registros asistenciales de Psicologia.</t>
  </si>
  <si>
    <t>Total de historias clínicas auditadas incluidas en la muestra para el periodo a evaluar que muestran un adecuado diligenciamiento por encima del 90% / Total de historias clínicas auditadas incluidas en la muestra para el periodo a evaluar (mensual) multiplicado por 100 y expresado en porcentaje (%). </t>
  </si>
  <si>
    <t>CENTRO AMIGABLE</t>
  </si>
  <si>
    <t>Fortalecer el desarrollo del Programa Especial de Salud Mental "Vivamente" en la E.S.E. Salud del Tundama. Momento 3</t>
  </si>
  <si>
    <t>Satisfacción del usuario frente a su proceso de atención en el marco de la ruta del centro amigable.</t>
  </si>
  <si>
    <t xml:space="preserve">Total de usuarios satisfechos con la atención recibida en el centro amigable/Total de usuarios que asisten al centro amigable y diligencian la encuesta autoadministrada.   </t>
  </si>
  <si>
    <t xml:space="preserve">Atender a los usuarios adolescentes y jovenes que asisten al servicio </t>
  </si>
  <si>
    <t xml:space="preserve">Brindar atención por medicina, enfermería, odontología  y psicología.
Diligenciar 50 encuestas autoadministradas  de forma mensual con los usuarios. 
Diligenciar la base de datos A11 de forma mensual.   Elaborar el informe  trimestral cualitativo y cuantitativo  de la base A11.  
 </t>
  </si>
  <si>
    <t>30 de Octubre de 2022</t>
  </si>
  <si>
    <t xml:space="preserve">2.1.2.02.02.008.06 Impresos  publicaciones 
2.1.2.01.01.003.02 Maquinaria de Informática y sus partes, piezas y accesorios. 
</t>
  </si>
  <si>
    <t>1 Medico Centro Amigable                            1 Jefe de enfermeria                1 odontologo                           1 Psicologa</t>
  </si>
  <si>
    <t>Un televisor con soporte y una consola de videjuegos con soporte</t>
  </si>
  <si>
    <t xml:space="preserve">$6.350.000 </t>
  </si>
  <si>
    <t xml:space="preserve">Promover acciones encaminadas a  prevenir la enfermedad por COVID 19 o sus complicaciones en la población de Duitama, aumentando la cobertura en vacunación  acorde al Plan Nacional de Vacunación bajo un modelo de atención integral. </t>
  </si>
  <si>
    <t>Fortalecer el despliegue del  Modelo de Atención del la E.S.E. Salud del Tundama en el marco de la emergencia sanitaria, (Momento 3: seguimiento) para mejorar la adherencia a los lineamientos institucionales.</t>
  </si>
  <si>
    <t>Cobertura de vacunación con primera dosis de vacuna contra Covid-19 en población objeto según fase y etapa de priorización</t>
  </si>
  <si>
    <t>No. Número de usuarios vacunados con primera dosis de vacuna contra Covid-19, en el periodo a evaluar / Población Total de la ESE Salud del Tundama objeto de vacunación según etapa y fase de priorización definida por Minsalud en el periodo a evaluar.</t>
  </si>
  <si>
    <t>Medición de Línea base</t>
  </si>
  <si>
    <t>Cobertura de vacunación acorde al Plan Nacional de Vacunación  contra Covid-19.</t>
  </si>
  <si>
    <t>• Obtener coberturas de vacunación óptimas respecto a la población asignada a la institución para la vacuna contra Covid-19,  mediante:
• Adopción e implementación de los lineamientos técnicos y operativos del Plan Nacional de Vacunación
• Realización de jornada permanente de vacunación en la modalidad intramural y extramural
• Conformación e implementación de equipos de vacunación exclusivos para Covid-19
• Seguimiento telefónico y canalización a usuarios en listados de población priorizada entregados por las EAPB
• Divulgación del Plan Nacional de Vacunación contra Covid-19 en medios institucionales. 
• Notificación de ESAVI al SIVIGILA e INVIMA</t>
  </si>
  <si>
    <t>Profesionales de enfermería (6)
Auxiliares de enfermería (27)
Profesional Líder de enfermería</t>
  </si>
  <si>
    <t>Equipo de cómputo
Historia clínica
Internet</t>
  </si>
  <si>
    <t>Área habilitada para la atención del servicio de vacunación</t>
  </si>
  <si>
    <t>Cobertura de vacunación con segunda dosis (esquema completo) de vacuna contra Covid-19 en población objeto según fase y etapa de priorización</t>
  </si>
  <si>
    <t>No. Número de usuarios vacunados con segunda dosis de vacuna contra Covid-19, en el periodo a evaluar / Población Total de la ESE Salud del Tundama objeto de vacunación según etapa y fase de priorización definida por Minsalud en el periodo a evaluar.</t>
  </si>
  <si>
    <t>Cobertura de vacunación con dosis única de vacuna contra Covid-19 en población objeto según fase y etapa de priorización</t>
  </si>
  <si>
    <t>No. Número de usuarios vacunados con dosis única de vacuna contra Covid-19, en el periodo a evaluar / Población Total de la ESE Salud del Tundama objeto de vacunación según etapa y fase de priorización definida por Minsalud en el periodo a evaluar.</t>
  </si>
  <si>
    <t>Cobertura de vacunación con dosis de refuerzo de vacuna contra Covid-19 en población objeto según fase y etapa de priorización</t>
  </si>
  <si>
    <t>No. Número de usuarios vacunados con dosis de refuerzo de vacuna contra Covid-19, en el periodo a evaluar / Población Total de la ESE Salud del Tundama objeto de vacunación según etapa y fase de priorización definida por Minsalud en el periodo a evaluar.</t>
  </si>
  <si>
    <t xml:space="preserve">Proporción de eventos adversos graves atribuibles a la vacunación contra Covid-19 en población objeto vacunada en la E.S.E. Salud del Tundama </t>
  </si>
  <si>
    <t>No. Número de usuarios vacunados contra Covid-19 que presentaron un evento adverso grave supuestamente atribuible a la vacunación contra Covid-19 en el periodo a evaluar / Población Total de la ESE Salud del Tundama vacunada contra Covid-19 en el periodo a evaluar.</t>
  </si>
  <si>
    <t>Proporción de eventos adversos graves atribuibles a la vacunación contra Covid-19  en población objeto vacunada en la E.S.E. Salud del Tundama .</t>
  </si>
  <si>
    <t xml:space="preserve">Fortalecer la implementación del programa de Responsabilidad Social dirigido a la comunidad, usuarios y funcionarios de la institución. </t>
  </si>
  <si>
    <t>GESTION DE ATENCIÓN EN SALUD</t>
  </si>
  <si>
    <t>Definir acciones encaminadas a gestionar valor social que impacte los usuarios y sus familias, colaboradores y medio ambiente en marcados dentro de un comportamiento ético y transparente.</t>
  </si>
  <si>
    <t>RESPONSABILIDAD SOCIAL</t>
  </si>
  <si>
    <t xml:space="preserve">Fortalecer el desarrollo del programa de Responsabilidad Social </t>
  </si>
  <si>
    <t>Cumplimiento de las actividades ejecutadas con la estrategia planifica tu futuro entre los grados de séptimo a once de Bachillerato de una institución educativa de Duitama</t>
  </si>
  <si>
    <t xml:space="preserve">Número de Actividades ejecutadas con la estrategia planifica tu futuro entre los grados de séptimo a once de Bachillerato de una institución educativa de Duitama. / Número de Actividades programadas con la estrategia planifica tu futuro entre los grados de séptimo a once de Bachillerato de una institución educativa de Duitama. </t>
  </si>
  <si>
    <t>Estrategia Planifica tu futuro</t>
  </si>
  <si>
    <t xml:space="preserve">Hacer encuentros con la psicoorientadora del Colegio.
Definir intervenciones presenciales o virtuales.
Encuentros con estudiantes.
Encuentros con padres de familia. </t>
  </si>
  <si>
    <t>20 de Enero de 2022</t>
  </si>
  <si>
    <t>20 de Noviembre 2022</t>
  </si>
  <si>
    <t>Líder IAMII y Centro Amigable</t>
  </si>
  <si>
    <t xml:space="preserve">Línea Base  Año </t>
  </si>
  <si>
    <t>Nombre del indicador (Alineado con Plan de Gestión)</t>
  </si>
  <si>
    <t>Unidad de medida</t>
  </si>
  <si>
    <t>Fortalecer la gestión tecnológica y fomentar el correcto uso de la misma acorde a las necesidades de los procesos de la institución</t>
  </si>
  <si>
    <t xml:space="preserve">Gestión de la Tecnología </t>
  </si>
  <si>
    <t>Gestionar, monitorear y controlar las tecnologías utilizadas en la institución con el plan estratégico y la proyección de la institución orientadas a la eficiencia, efectividad y seguridad de la misma.</t>
  </si>
  <si>
    <t>N.A.</t>
  </si>
  <si>
    <t>Gestionar e integrar la tecnología de la ESE SALUD DEL TUNDAMA mediante la ejecución de los procesos de planeación, adquisición, renovación, incorporación, monitorización, evaluación y disposición final de las tecnologías utilizadas en la institución, para garantizar la prestación de los servicios de salud en condiciones seguras, con eficiencia, técnica y administración, enmarcados en los objetivos estratégicos de la empresa y las necesidades de los usuarios y colaboradores.</t>
  </si>
  <si>
    <t xml:space="preserve">Respuesta Oportuna a las necesidades de Gestión de Tecnología </t>
  </si>
  <si>
    <t>Número de tecnologías renovadas / Número total de tecnologías evaluadas y que requieren renovación *100</t>
  </si>
  <si>
    <t xml:space="preserve">Adquisición de Tecnología </t>
  </si>
  <si>
    <t>Realizar la oportuna adquisición de tecnología acorde a las necesidades de los procesos institucionales.</t>
  </si>
  <si>
    <t xml:space="preserve">2.1.2.02.02.008.07 Mantenimiento </t>
  </si>
  <si>
    <t>Colaboradores de la institución equipo de gestión de la tecnología.</t>
  </si>
  <si>
    <t xml:space="preserve">Tecnologías Institucionales </t>
  </si>
  <si>
    <r>
      <rPr>
        <b/>
        <sz val="11"/>
        <color theme="1"/>
        <rFont val="Arial"/>
        <family val="2"/>
      </rPr>
      <t>$ 80.000.000</t>
    </r>
    <r>
      <rPr>
        <sz val="11"/>
        <color theme="1"/>
        <rFont val="Arial"/>
        <family val="2"/>
      </rPr>
      <t xml:space="preserve">                     (Rubro presupuestal destinado a la adquisición, renovación y reposición de tecnologías institucionales)</t>
    </r>
  </si>
  <si>
    <t>Instalaciones físicas e infraestructura hospitalaria.</t>
  </si>
  <si>
    <t xml:space="preserve">Grupo de Gestión de la Tecnología </t>
  </si>
  <si>
    <t>Capacitación en Tecnologías</t>
  </si>
  <si>
    <t>Número de equipos que requieren capacitación / Número 
Capacitaciones realizadas *100</t>
  </si>
  <si>
    <t xml:space="preserve">Capacitación de Tecnologías Institucionales </t>
  </si>
  <si>
    <t xml:space="preserve"> Realizar la capacitación en el manejo y uso de los equipos de última tecnología utilizados en la institución.</t>
  </si>
  <si>
    <t>2.1.2.02.02.008.02 Remuneración por Servicios Técnicos y Profesionales</t>
  </si>
  <si>
    <r>
      <t xml:space="preserve">$ 47.295.600                 </t>
    </r>
    <r>
      <rPr>
        <sz val="11"/>
        <rFont val="Arial"/>
        <family val="2"/>
      </rPr>
      <t>(Rubro presupuestal destinado a: Líder de Gestión de la Tecnología)</t>
    </r>
  </si>
  <si>
    <t xml:space="preserve">Mantenimientos Preventivos Registrados </t>
  </si>
  <si>
    <t>Número de mantenimientos preventivos ejecutados / Total de mantenimientos preventivos programados *100</t>
  </si>
  <si>
    <t xml:space="preserve">Plan de Mantenimiento </t>
  </si>
  <si>
    <t>Elaboración del plan de mantenimiento institucional 2022</t>
  </si>
  <si>
    <t>Contratistas y personal calificado en el mantenimiento de los diferentes equipos, registrados ante el Instituto Nacional de Vigilancia de Medicamentos y Alimentos (INVIMA), o la entidad sanitaria competente, tal como se exige en el Decreto 4725 de 2005, Artículo 39.</t>
  </si>
  <si>
    <t>Disponibilidad de los equipos y tecnologías para la ejecución de los mantenimientos preventivos.</t>
  </si>
  <si>
    <r>
      <t xml:space="preserve">$ 44.685.200     </t>
    </r>
    <r>
      <rPr>
        <sz val="11"/>
        <rFont val="Arial"/>
        <family val="2"/>
      </rPr>
      <t>(Prestación De Servicios Para Realizar El Mantenimiento Preventivo Y Correctivo De Los Equipos Médicos, Odontológicos, De Laboratorio Clínico E Industriales De La Empresa Social Del Estado Salud Del Tundama)</t>
    </r>
  </si>
  <si>
    <t xml:space="preserve">Líder Gestión de la Tecnología </t>
  </si>
  <si>
    <t xml:space="preserve"> Mantenimiento preventivo de equipos </t>
  </si>
  <si>
    <t xml:space="preserve">Mantenimiento Preventivo </t>
  </si>
  <si>
    <t>Ejecución de los mantenimientos preventivos programados según el cronograma de mantenimiento</t>
  </si>
  <si>
    <t>Calibración de equipos</t>
  </si>
  <si>
    <t>Número de calibraciones y/o validaciones registrados en el modulo de  ALMERA / Número de  calibraciones y/o validaciones ejecutadas *100</t>
  </si>
  <si>
    <t xml:space="preserve">Calibración de Equipos Biomédicos e Industriales de Uso Hospitalario </t>
  </si>
  <si>
    <t>Registrar las actividades de calibración metrológica y/o validación de equipos con el certificado correspondiente en las hojas de vida cargadas en el modulo de mantenimiento de ALMERA</t>
  </si>
  <si>
    <r>
      <t xml:space="preserve">$ 44.338.000 </t>
    </r>
    <r>
      <rPr>
        <sz val="11"/>
        <rFont val="Arial"/>
        <family val="2"/>
      </rPr>
      <t>(Prestación De Servicios De Calibración y/o Validación De Equipos Biomédicos E Industriales De Uso Hospitalario De La Empresa Social Del Estado Salud Del Tundama)</t>
    </r>
  </si>
  <si>
    <t>Líder gestión de la Tecnología</t>
  </si>
  <si>
    <t xml:space="preserve">% de eventos adversos asociados a la falla de la tecnología </t>
  </si>
  <si>
    <t>Número de eventos gestionados y analizados / Número de eventos reportados por el uso de o falla de dispositivos médicos *100</t>
  </si>
  <si>
    <t xml:space="preserve">Gestión de Eventos Adversos </t>
  </si>
  <si>
    <t>Gestionar y analizar los eventos e incidentes adversos reportados por el uso o falla de los dispositivos médicos en los procesos de la institución.</t>
  </si>
  <si>
    <t>Colaboradores de la institución, líder de gestión de la tecnología.</t>
  </si>
  <si>
    <t>Software ALMERA para la gestión y aplicativo de eventos adversos.</t>
  </si>
  <si>
    <t xml:space="preserve">POA 2023 - Gestión de la Tecnología </t>
  </si>
  <si>
    <t>Proyectar y socializar el Plan Operativo Anual de Gestión de la Tecnología  para la vigencia 2023</t>
  </si>
  <si>
    <t xml:space="preserve">Líder de Gestión de la Tecnología </t>
  </si>
  <si>
    <t>Software ALMERA y archivo del proceso de gestión de la tecnología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</si>
</sst>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4" formatCode="_-&quot;$&quot;* #,##0.00_-;\-&quot;$&quot;* #,##0.00_-;_-&quot;$&quot;* &quot;-&quot;??_-;_-@_-"/>
    <numFmt numFmtId="43" formatCode="_-* #,##0.00_-;\-* #,##0.00_-;_-* &quot;-&quot;??_-;_-@_-"/>
    <numFmt numFmtId="164" formatCode="_-&quot;$&quot;\ * #,##0.00_-;\-&quot;$&quot;\ * #,##0.00_-;_-&quot;$&quot;\ * &quot;-&quot;??_-;_-@_-"/>
    <numFmt numFmtId="165" formatCode="_ * #,##0_ ;_ * \-#,##0_ ;_ * &quot;-&quot;??_ ;_ @_ "/>
    <numFmt numFmtId="166" formatCode="0.0%"/>
    <numFmt numFmtId="167" formatCode="_-&quot;$&quot;\ * #,##0_-;\-&quot;$&quot;\ * #,##0_-;_-&quot;$&quot;\ * &quot;-&quot;??_-;_-@_-"/>
    <numFmt numFmtId="168" formatCode="0.0000%"/>
    <numFmt numFmtId="169" formatCode="_-[$$-240A]\ * #,##0.00_-;\-[$$-240A]\ * #,##0.00_-;_-[$$-240A]\ * &quot;-&quot;??_-;_-@_-"/>
    <numFmt numFmtId="170" formatCode="&quot;$&quot;\ #,##0;[Red]\-&quot;$&quot;\ #,##0"/>
    <numFmt numFmtId="171" formatCode="_(&quot;$&quot;\ * #,##0.00_);_(&quot;$&quot;\ * \(#,##0.00\);_(&quot;$&quot;\ * &quot;-&quot;??_);_(@_)"/>
    <numFmt numFmtId="172" formatCode="[$-240A]General"/>
    <numFmt numFmtId="173" formatCode="&quot;$&quot;\ #,##0.00;[Red]\-&quot;$&quot;\ #,##0.00"/>
    <numFmt numFmtId="174" formatCode="&quot;$&quot;\ #,##0"/>
    <numFmt numFmtId="175" formatCode="&quot;$&quot;\ #,##0.000;[Red]\-&quot;$&quot;\ #,##0.000"/>
    <numFmt numFmtId="176" formatCode="&quot; &quot;&quot;$&quot;&quot; &quot;#,##0&quot; &quot;;&quot;-&quot;&quot;$&quot;&quot; &quot;#,##0&quot; &quot;;&quot; &quot;&quot;$&quot;&quot; - &quot;;&quot; &quot;@&quot; &quot;"/>
  </numFmts>
  <fonts count="43"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2"/>
      <name val="Arial"/>
      <family val="2"/>
    </font>
    <font>
      <b/>
      <sz val="8"/>
      <name val="Arial"/>
      <family val="2"/>
    </font>
    <font>
      <b/>
      <sz val="10"/>
      <name val="Arial"/>
      <family val="2"/>
    </font>
    <font>
      <sz val="10"/>
      <name val="Arial"/>
      <family val="2"/>
    </font>
    <font>
      <sz val="9"/>
      <color indexed="81"/>
      <name val="Tahoma"/>
      <family val="2"/>
    </font>
    <font>
      <b/>
      <sz val="9"/>
      <color indexed="81"/>
      <name val="Tahoma"/>
      <family val="2"/>
    </font>
    <font>
      <b/>
      <sz val="7"/>
      <name val="Arial"/>
      <family val="2"/>
    </font>
    <font>
      <b/>
      <sz val="11"/>
      <color theme="1"/>
      <name val="Calibri"/>
      <family val="2"/>
      <scheme val="minor"/>
    </font>
    <font>
      <sz val="11"/>
      <name val="Calibri"/>
      <family val="2"/>
      <scheme val="minor"/>
    </font>
    <font>
      <sz val="10"/>
      <name val="Calibri"/>
      <family val="2"/>
      <scheme val="minor"/>
    </font>
    <font>
      <sz val="11"/>
      <color theme="1"/>
      <name val="Arial"/>
      <family val="2"/>
    </font>
    <font>
      <sz val="11"/>
      <name val="Arial"/>
      <family val="2"/>
    </font>
    <font>
      <b/>
      <sz val="18"/>
      <color theme="1"/>
      <name val="Calibri"/>
      <family val="2"/>
      <scheme val="minor"/>
    </font>
    <font>
      <sz val="9"/>
      <name val="Arial"/>
      <family val="2"/>
    </font>
    <font>
      <sz val="8"/>
      <name val="Arial"/>
      <family val="2"/>
    </font>
    <font>
      <b/>
      <sz val="14"/>
      <name val="Arial"/>
      <family val="2"/>
    </font>
    <font>
      <sz val="14"/>
      <name val="Arial"/>
      <family val="2"/>
    </font>
    <font>
      <sz val="14"/>
      <color theme="1"/>
      <name val="Arial"/>
      <family val="2"/>
    </font>
    <font>
      <sz val="14"/>
      <color theme="1"/>
      <name val="Calibri"/>
      <family val="2"/>
      <scheme val="minor"/>
    </font>
    <font>
      <sz val="12"/>
      <name val="Arial"/>
      <family val="2"/>
    </font>
    <font>
      <b/>
      <sz val="14"/>
      <color theme="1"/>
      <name val="Arial"/>
      <family val="2"/>
    </font>
    <font>
      <sz val="12"/>
      <color theme="1"/>
      <name val="Calibri"/>
      <family val="2"/>
      <scheme val="minor"/>
    </font>
    <font>
      <sz val="10"/>
      <color theme="1"/>
      <name val="Arial"/>
      <family val="2"/>
    </font>
    <font>
      <sz val="10"/>
      <color theme="1"/>
      <name val="Calibri"/>
      <family val="2"/>
      <scheme val="minor"/>
    </font>
    <font>
      <sz val="10"/>
      <color indexed="8"/>
      <name val="Arial"/>
      <family val="2"/>
    </font>
    <font>
      <sz val="10"/>
      <color rgb="FF000000"/>
      <name val="Arial"/>
      <family val="2"/>
    </font>
    <font>
      <u/>
      <sz val="11"/>
      <color theme="10"/>
      <name val="Calibri"/>
      <family val="2"/>
      <scheme val="minor"/>
    </font>
    <font>
      <sz val="10"/>
      <color theme="6" tint="-0.249977111117893"/>
      <name val="Arial"/>
      <family val="2"/>
    </font>
    <font>
      <b/>
      <sz val="11"/>
      <name val="Calibri"/>
      <family val="2"/>
      <scheme val="minor"/>
    </font>
    <font>
      <b/>
      <sz val="10"/>
      <color theme="1"/>
      <name val="Arial"/>
      <family val="2"/>
    </font>
    <font>
      <sz val="12"/>
      <name val="Courier"/>
      <family val="3"/>
    </font>
    <font>
      <sz val="11"/>
      <color rgb="FF000000"/>
      <name val="Calibri"/>
      <family val="2"/>
    </font>
    <font>
      <b/>
      <sz val="10"/>
      <color rgb="FF000000"/>
      <name val="Arial"/>
      <family val="2"/>
    </font>
    <font>
      <sz val="10"/>
      <color rgb="FFFF0000"/>
      <name val="Arial"/>
      <family val="2"/>
    </font>
    <font>
      <u/>
      <sz val="10"/>
      <name val="Arial"/>
      <family val="2"/>
    </font>
    <font>
      <sz val="10"/>
      <color rgb="FF222222"/>
      <name val="Arial"/>
      <family val="2"/>
    </font>
    <font>
      <sz val="11"/>
      <color rgb="FF000000"/>
      <name val="Arial"/>
      <family val="2"/>
    </font>
    <font>
      <b/>
      <sz val="11"/>
      <color theme="1"/>
      <name val="Arial"/>
      <family val="2"/>
    </font>
    <font>
      <b/>
      <sz val="11"/>
      <name val="Arial"/>
      <family val="2"/>
    </font>
  </fonts>
  <fills count="24">
    <fill>
      <patternFill patternType="none"/>
    </fill>
    <fill>
      <patternFill patternType="gray125"/>
    </fill>
    <fill>
      <patternFill patternType="solid">
        <fgColor theme="3" tint="0.39997558519241921"/>
        <bgColor indexed="64"/>
      </patternFill>
    </fill>
    <fill>
      <patternFill patternType="solid">
        <fgColor rgb="FFCCCCFF"/>
        <bgColor indexed="64"/>
      </patternFill>
    </fill>
    <fill>
      <patternFill patternType="solid">
        <fgColor rgb="FFCCECFF"/>
        <bgColor indexed="64"/>
      </patternFill>
    </fill>
    <fill>
      <patternFill patternType="solid">
        <fgColor rgb="FF00FF00"/>
        <bgColor indexed="64"/>
      </patternFill>
    </fill>
    <fill>
      <patternFill patternType="solid">
        <fgColor rgb="FFFFFFCC"/>
        <bgColor indexed="64"/>
      </patternFill>
    </fill>
    <fill>
      <patternFill patternType="solid">
        <fgColor rgb="FFFFCCCC"/>
        <bgColor indexed="64"/>
      </patternFill>
    </fill>
    <fill>
      <patternFill patternType="solid">
        <fgColor theme="6" tint="0.59999389629810485"/>
        <bgColor indexed="64"/>
      </patternFill>
    </fill>
    <fill>
      <patternFill patternType="solid">
        <fgColor theme="8" tint="0.79998168889431442"/>
        <bgColor indexed="65"/>
      </patternFill>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rgb="FFC5D9F1"/>
      </patternFill>
    </fill>
    <fill>
      <patternFill patternType="solid">
        <fgColor rgb="FFFFCCCC"/>
        <bgColor rgb="FFFFFFCC"/>
      </patternFill>
    </fill>
    <fill>
      <patternFill patternType="solid">
        <fgColor rgb="FFFFCCCC"/>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s>
  <cellStyleXfs count="12">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9" borderId="0" applyNumberFormat="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30" fillId="0" borderId="0" applyNumberFormat="0" applyFill="0" applyBorder="0" applyAlignment="0" applyProtection="0"/>
    <xf numFmtId="171" fontId="34" fillId="0" borderId="0" applyFont="0" applyFill="0" applyBorder="0" applyAlignment="0" applyProtection="0"/>
    <xf numFmtId="172" fontId="35" fillId="0" borderId="0" applyBorder="0" applyProtection="0"/>
    <xf numFmtId="9" fontId="40" fillId="0" borderId="0" applyFont="0" applyFill="0" applyBorder="0" applyAlignment="0" applyProtection="0"/>
    <xf numFmtId="176" fontId="40" fillId="0" borderId="0" applyFont="0" applyFill="0" applyBorder="0" applyAlignment="0" applyProtection="0"/>
  </cellStyleXfs>
  <cellXfs count="1083">
    <xf numFmtId="0" fontId="0" fillId="0" borderId="0" xfId="0"/>
    <xf numFmtId="0" fontId="0" fillId="0" borderId="0" xfId="0" applyFill="1"/>
    <xf numFmtId="0" fontId="0" fillId="0" borderId="0" xfId="0" applyFill="1" applyAlignment="1">
      <alignment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protection locked="0"/>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3" borderId="1" xfId="0" applyFont="1" applyFill="1" applyBorder="1" applyAlignment="1">
      <alignment horizontal="center" vertical="center" wrapText="1"/>
    </xf>
    <xf numFmtId="167" fontId="0" fillId="3" borderId="1" xfId="2" applyNumberFormat="1" applyFont="1" applyFill="1" applyBorder="1" applyAlignment="1">
      <alignment vertical="center" wrapText="1"/>
    </xf>
    <xf numFmtId="0" fontId="12" fillId="3" borderId="1" xfId="0" applyFont="1" applyFill="1" applyBorder="1" applyAlignment="1">
      <alignment horizontal="center" vertical="center" wrapText="1"/>
    </xf>
    <xf numFmtId="167" fontId="12" fillId="3" borderId="1" xfId="2" applyNumberFormat="1" applyFont="1" applyFill="1" applyBorder="1" applyAlignment="1">
      <alignment vertical="center" wrapText="1"/>
    </xf>
    <xf numFmtId="0" fontId="0" fillId="3" borderId="1" xfId="0" applyFill="1" applyBorder="1" applyAlignment="1">
      <alignment vertical="center" wrapText="1"/>
    </xf>
    <xf numFmtId="9" fontId="0" fillId="3" borderId="1" xfId="0" applyNumberFormat="1" applyFont="1" applyFill="1" applyBorder="1" applyAlignment="1">
      <alignment horizontal="center" vertical="center" wrapText="1"/>
    </xf>
    <xf numFmtId="167" fontId="0" fillId="3" borderId="1" xfId="0" applyNumberFormat="1" applyFont="1" applyFill="1" applyBorder="1" applyAlignment="1">
      <alignment vertical="center" wrapText="1"/>
    </xf>
    <xf numFmtId="0" fontId="0" fillId="4" borderId="1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9" fontId="0" fillId="6" borderId="1" xfId="0" applyNumberFormat="1" applyFont="1" applyFill="1" applyBorder="1" applyAlignment="1">
      <alignment horizontal="center" vertical="center" wrapText="1"/>
    </xf>
    <xf numFmtId="14" fontId="0" fillId="6" borderId="1" xfId="0" applyNumberFormat="1" applyFont="1" applyFill="1" applyBorder="1" applyAlignment="1">
      <alignment vertical="center" wrapText="1"/>
    </xf>
    <xf numFmtId="9" fontId="0" fillId="6" borderId="1" xfId="3" applyFont="1" applyFill="1" applyBorder="1" applyAlignment="1">
      <alignment horizontal="center" vertical="center" wrapText="1"/>
    </xf>
    <xf numFmtId="9" fontId="0" fillId="6" borderId="1" xfId="3"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vertical="center" wrapText="1"/>
    </xf>
    <xf numFmtId="9" fontId="12" fillId="6" borderId="1" xfId="0" applyNumberFormat="1" applyFont="1" applyFill="1" applyBorder="1" applyAlignment="1">
      <alignment horizontal="center" vertical="center" wrapText="1"/>
    </xf>
    <xf numFmtId="14" fontId="12" fillId="6" borderId="1" xfId="0" applyNumberFormat="1" applyFont="1" applyFill="1" applyBorder="1" applyAlignment="1">
      <alignment vertical="center" wrapText="1"/>
    </xf>
    <xf numFmtId="166" fontId="0" fillId="6" borderId="1" xfId="3" applyNumberFormat="1" applyFont="1" applyFill="1" applyBorder="1" applyAlignment="1">
      <alignment horizontal="center" vertical="center" wrapText="1"/>
    </xf>
    <xf numFmtId="0" fontId="12" fillId="6" borderId="1" xfId="0" applyFont="1" applyFill="1" applyBorder="1" applyAlignment="1">
      <alignment horizontal="center" vertical="top" wrapText="1"/>
    </xf>
    <xf numFmtId="14" fontId="15" fillId="3" borderId="1" xfId="0" applyNumberFormat="1" applyFont="1" applyFill="1" applyBorder="1" applyAlignment="1">
      <alignment vertical="center" wrapText="1"/>
    </xf>
    <xf numFmtId="9" fontId="15" fillId="3"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0" fillId="7" borderId="1" xfId="0" applyFill="1" applyBorder="1"/>
    <xf numFmtId="0" fontId="0" fillId="7" borderId="1" xfId="0" applyFill="1" applyBorder="1" applyAlignment="1">
      <alignment horizontal="center" wrapText="1"/>
    </xf>
    <xf numFmtId="0" fontId="0" fillId="7" borderId="1" xfId="0" applyFill="1" applyBorder="1" applyAlignment="1">
      <alignment horizontal="center" vertical="center" wrapText="1"/>
    </xf>
    <xf numFmtId="9" fontId="0" fillId="7" borderId="1" xfId="0" applyNumberFormat="1" applyFill="1" applyBorder="1"/>
    <xf numFmtId="9" fontId="0" fillId="7" borderId="1" xfId="0" applyNumberFormat="1" applyFill="1" applyBorder="1" applyAlignment="1">
      <alignment horizontal="center" vertical="center"/>
    </xf>
    <xf numFmtId="14" fontId="0" fillId="7" borderId="1" xfId="0" applyNumberFormat="1" applyFill="1" applyBorder="1"/>
    <xf numFmtId="166" fontId="0" fillId="7" borderId="1" xfId="0" applyNumberFormat="1" applyFill="1" applyBorder="1"/>
    <xf numFmtId="0" fontId="11" fillId="5" borderId="0" xfId="0" applyFont="1" applyFill="1" applyBorder="1" applyAlignment="1">
      <alignment horizontal="center" vertical="center" wrapText="1"/>
    </xf>
    <xf numFmtId="167" fontId="16" fillId="5" borderId="0" xfId="0" applyNumberFormat="1" applyFont="1" applyFill="1"/>
    <xf numFmtId="164" fontId="0" fillId="0" borderId="0" xfId="2" applyFont="1"/>
    <xf numFmtId="167" fontId="0" fillId="0" borderId="0" xfId="0" applyNumberFormat="1"/>
    <xf numFmtId="165" fontId="7" fillId="3" borderId="1" xfId="1" applyNumberFormat="1" applyFont="1" applyFill="1" applyBorder="1" applyAlignment="1" applyProtection="1">
      <alignment horizontal="center" vertical="center" wrapText="1"/>
      <protection locked="0"/>
    </xf>
    <xf numFmtId="9" fontId="0" fillId="4" borderId="1" xfId="0" applyNumberFormat="1" applyFont="1" applyFill="1" applyBorder="1" applyAlignment="1">
      <alignment horizontal="center" vertical="center" wrapText="1"/>
    </xf>
    <xf numFmtId="9" fontId="0" fillId="3" borderId="3" xfId="0" applyNumberFormat="1" applyFont="1" applyFill="1" applyBorder="1" applyAlignment="1">
      <alignment horizontal="center" vertical="center" wrapText="1"/>
    </xf>
    <xf numFmtId="165" fontId="7" fillId="3" borderId="3" xfId="1" applyNumberFormat="1" applyFont="1" applyFill="1" applyBorder="1" applyAlignment="1" applyProtection="1">
      <alignment horizontal="center" vertical="center" wrapText="1"/>
      <protection locked="0"/>
    </xf>
    <xf numFmtId="165" fontId="5" fillId="3" borderId="3" xfId="1" applyNumberFormat="1" applyFont="1" applyFill="1" applyBorder="1" applyAlignment="1" applyProtection="1">
      <alignment horizontal="center" vertical="center" textRotation="255" wrapText="1"/>
      <protection locked="0"/>
    </xf>
    <xf numFmtId="0" fontId="7" fillId="3" borderId="27" xfId="0" applyFont="1" applyFill="1" applyBorder="1" applyAlignment="1">
      <alignment horizontal="center" vertical="center" wrapText="1"/>
    </xf>
    <xf numFmtId="0" fontId="0" fillId="3" borderId="11" xfId="0" applyFont="1" applyFill="1" applyBorder="1" applyAlignment="1">
      <alignment vertical="center" wrapText="1"/>
    </xf>
    <xf numFmtId="0" fontId="13" fillId="6" borderId="11" xfId="0" applyFont="1" applyFill="1" applyBorder="1" applyAlignment="1">
      <alignment horizontal="center" vertical="center" wrapText="1"/>
    </xf>
    <xf numFmtId="0" fontId="0" fillId="7" borderId="11" xfId="0" applyFill="1" applyBorder="1" applyAlignment="1">
      <alignment horizontal="center" vertical="center" wrapText="1"/>
    </xf>
    <xf numFmtId="167" fontId="7" fillId="3" borderId="3" xfId="2" applyNumberFormat="1" applyFont="1" applyFill="1" applyBorder="1" applyAlignment="1" applyProtection="1">
      <alignment vertical="center" wrapText="1"/>
      <protection locked="0"/>
    </xf>
    <xf numFmtId="167" fontId="0" fillId="4" borderId="1" xfId="2" applyNumberFormat="1" applyFont="1" applyFill="1" applyBorder="1" applyAlignment="1">
      <alignment vertical="center" wrapText="1"/>
    </xf>
    <xf numFmtId="0" fontId="0" fillId="6" borderId="1" xfId="0" applyFont="1" applyFill="1" applyBorder="1" applyAlignment="1">
      <alignment vertical="center" wrapText="1"/>
    </xf>
    <xf numFmtId="164" fontId="0" fillId="7" borderId="1" xfId="2" applyFont="1" applyFill="1" applyBorder="1" applyAlignment="1">
      <alignment vertical="center"/>
    </xf>
    <xf numFmtId="167" fontId="0" fillId="3" borderId="1" xfId="2" applyNumberFormat="1" applyFont="1" applyFill="1" applyBorder="1" applyAlignment="1">
      <alignment vertical="center"/>
    </xf>
    <xf numFmtId="0" fontId="0" fillId="7" borderId="1" xfId="0" applyFill="1" applyBorder="1" applyAlignment="1">
      <alignment vertical="center"/>
    </xf>
    <xf numFmtId="167" fontId="0" fillId="7" borderId="1" xfId="2" applyNumberFormat="1" applyFont="1" applyFill="1" applyBorder="1" applyAlignment="1">
      <alignment vertical="center"/>
    </xf>
    <xf numFmtId="0" fontId="12" fillId="7" borderId="4" xfId="0" applyFont="1" applyFill="1" applyBorder="1" applyAlignment="1">
      <alignment horizontal="center" vertical="center" wrapText="1"/>
    </xf>
    <xf numFmtId="0" fontId="0" fillId="7" borderId="4" xfId="0" applyFill="1" applyBorder="1"/>
    <xf numFmtId="0" fontId="0" fillId="7" borderId="4" xfId="0" applyFill="1" applyBorder="1" applyAlignment="1">
      <alignment horizontal="center" wrapText="1"/>
    </xf>
    <xf numFmtId="9" fontId="0" fillId="7" borderId="4" xfId="0" applyNumberFormat="1" applyFill="1" applyBorder="1" applyAlignment="1">
      <alignment horizontal="center" vertical="center"/>
    </xf>
    <xf numFmtId="14" fontId="0" fillId="7" borderId="4" xfId="0" applyNumberFormat="1" applyFill="1" applyBorder="1"/>
    <xf numFmtId="9" fontId="0" fillId="7" borderId="4" xfId="0" applyNumberFormat="1" applyFill="1" applyBorder="1"/>
    <xf numFmtId="0" fontId="0" fillId="7" borderId="4" xfId="0" applyFill="1" applyBorder="1" applyAlignment="1">
      <alignment horizontal="center" vertical="center" wrapText="1"/>
    </xf>
    <xf numFmtId="0" fontId="0" fillId="7" borderId="4" xfId="0" applyFill="1" applyBorder="1" applyAlignment="1">
      <alignment vertical="center"/>
    </xf>
    <xf numFmtId="0" fontId="0" fillId="7" borderId="30" xfId="0" applyFill="1" applyBorder="1" applyAlignment="1">
      <alignment horizontal="center" vertical="center" wrapText="1"/>
    </xf>
    <xf numFmtId="0" fontId="0" fillId="8" borderId="1" xfId="0" applyFill="1" applyBorder="1" applyAlignment="1">
      <alignment horizontal="center" vertical="center" wrapText="1"/>
    </xf>
    <xf numFmtId="9" fontId="0" fillId="8" borderId="1" xfId="0" applyNumberFormat="1" applyFill="1" applyBorder="1" applyAlignment="1">
      <alignment horizontal="center" vertical="center" wrapText="1"/>
    </xf>
    <xf numFmtId="0" fontId="0" fillId="8" borderId="1" xfId="0" applyFill="1" applyBorder="1" applyAlignment="1">
      <alignment horizontal="center" vertical="center"/>
    </xf>
    <xf numFmtId="14" fontId="0" fillId="8" borderId="1" xfId="0" applyNumberFormat="1" applyFill="1" applyBorder="1" applyAlignment="1">
      <alignment horizontal="center" vertical="center"/>
    </xf>
    <xf numFmtId="0" fontId="0" fillId="0" borderId="0" xfId="0" applyAlignment="1">
      <alignment horizontal="center" vertical="center"/>
    </xf>
    <xf numFmtId="168" fontId="0" fillId="8" borderId="1" xfId="0" applyNumberFormat="1" applyFill="1" applyBorder="1" applyAlignment="1">
      <alignment horizontal="center" vertical="center"/>
    </xf>
    <xf numFmtId="14" fontId="0" fillId="8" borderId="1" xfId="0" applyNumberFormat="1" applyFill="1" applyBorder="1" applyAlignment="1">
      <alignment horizontal="center" vertical="center" wrapText="1"/>
    </xf>
    <xf numFmtId="0" fontId="0" fillId="7" borderId="1" xfId="0" applyFill="1" applyBorder="1" applyAlignment="1">
      <alignment vertical="center" wrapText="1"/>
    </xf>
    <xf numFmtId="0" fontId="0" fillId="7" borderId="4" xfId="0" applyFill="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1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0" fillId="0" borderId="4" xfId="0" applyBorder="1"/>
    <xf numFmtId="0" fontId="0" fillId="0" borderId="1" xfId="0" applyBorder="1"/>
    <xf numFmtId="0" fontId="0" fillId="0" borderId="0" xfId="0" applyBorder="1"/>
    <xf numFmtId="0" fontId="19" fillId="0" borderId="33" xfId="0" applyFont="1" applyFill="1" applyBorder="1" applyAlignment="1">
      <alignment horizontal="center" vertical="center" wrapText="1"/>
    </xf>
    <xf numFmtId="0" fontId="21" fillId="0" borderId="33" xfId="0" applyFont="1" applyFill="1" applyBorder="1" applyAlignment="1">
      <alignment vertical="center" wrapText="1"/>
    </xf>
    <xf numFmtId="0" fontId="21" fillId="0" borderId="33"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33" xfId="0" applyFont="1" applyFill="1" applyBorder="1" applyAlignment="1">
      <alignment vertical="center" wrapText="1"/>
    </xf>
    <xf numFmtId="9" fontId="21" fillId="0" borderId="33" xfId="0" applyNumberFormat="1" applyFont="1" applyFill="1" applyBorder="1" applyAlignment="1">
      <alignment horizontal="center" vertical="center" wrapText="1"/>
    </xf>
    <xf numFmtId="14" fontId="21" fillId="0" borderId="33" xfId="0" applyNumberFormat="1" applyFont="1" applyFill="1" applyBorder="1" applyAlignment="1">
      <alignment horizontal="center" vertical="center" wrapText="1"/>
    </xf>
    <xf numFmtId="9" fontId="22" fillId="0" borderId="33" xfId="0" applyNumberFormat="1" applyFont="1" applyFill="1" applyBorder="1" applyAlignment="1">
      <alignment horizontal="center" vertical="center" wrapText="1"/>
    </xf>
    <xf numFmtId="0" fontId="20" fillId="0" borderId="33" xfId="0" applyFont="1" applyFill="1" applyBorder="1" applyAlignment="1">
      <alignment vertical="center" wrapText="1"/>
    </xf>
    <xf numFmtId="0" fontId="20" fillId="0" borderId="33" xfId="0" applyFont="1" applyFill="1" applyBorder="1" applyAlignment="1">
      <alignment horizontal="left" vertical="center" wrapText="1"/>
    </xf>
    <xf numFmtId="0" fontId="20" fillId="0" borderId="33" xfId="0"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14" fontId="20" fillId="0" borderId="33" xfId="0" applyNumberFormat="1" applyFont="1" applyFill="1" applyBorder="1" applyAlignment="1">
      <alignment horizontal="center" vertical="center" wrapText="1"/>
    </xf>
    <xf numFmtId="0" fontId="20" fillId="10" borderId="33" xfId="0" applyFont="1" applyFill="1" applyBorder="1" applyAlignment="1">
      <alignment horizontal="left" vertical="center" wrapText="1"/>
    </xf>
    <xf numFmtId="0" fontId="20" fillId="10" borderId="33" xfId="0" applyFont="1" applyFill="1" applyBorder="1" applyAlignment="1">
      <alignment horizontal="center" vertical="center" wrapText="1"/>
    </xf>
    <xf numFmtId="0" fontId="20" fillId="10" borderId="33" xfId="0" applyFont="1" applyFill="1" applyBorder="1" applyAlignment="1">
      <alignment vertical="center" wrapText="1"/>
    </xf>
    <xf numFmtId="9" fontId="20" fillId="10" borderId="33" xfId="0" applyNumberFormat="1" applyFont="1" applyFill="1" applyBorder="1" applyAlignment="1">
      <alignment horizontal="center" vertical="center" wrapText="1"/>
    </xf>
    <xf numFmtId="14" fontId="20" fillId="10" borderId="33" xfId="0" applyNumberFormat="1" applyFont="1" applyFill="1" applyBorder="1" applyAlignment="1">
      <alignment horizontal="center" vertical="center" wrapText="1"/>
    </xf>
    <xf numFmtId="169" fontId="20" fillId="0" borderId="33" xfId="5"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6" fontId="20" fillId="0" borderId="36" xfId="5" applyNumberFormat="1" applyFont="1" applyFill="1" applyBorder="1" applyAlignment="1">
      <alignment horizontal="center" vertical="center" wrapText="1"/>
    </xf>
    <xf numFmtId="0" fontId="19" fillId="0" borderId="36" xfId="0" applyFont="1" applyFill="1" applyBorder="1" applyAlignment="1">
      <alignment horizontal="center" vertical="center" wrapText="1"/>
    </xf>
    <xf numFmtId="9" fontId="20" fillId="0" borderId="36"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4" xfId="0" applyFont="1" applyFill="1" applyBorder="1" applyAlignment="1">
      <alignment vertical="center" wrapText="1"/>
    </xf>
    <xf numFmtId="6" fontId="20" fillId="0" borderId="33" xfId="0" applyNumberFormat="1" applyFont="1" applyFill="1" applyBorder="1" applyAlignment="1">
      <alignment horizontal="center" vertical="center" wrapText="1"/>
    </xf>
    <xf numFmtId="6" fontId="19" fillId="0" borderId="33" xfId="0" applyNumberFormat="1" applyFont="1" applyFill="1" applyBorder="1" applyAlignment="1">
      <alignment horizontal="center" vertical="center" wrapText="1"/>
    </xf>
    <xf numFmtId="0" fontId="25" fillId="0" borderId="0" xfId="0" applyFont="1"/>
    <xf numFmtId="0" fontId="6" fillId="0" borderId="40" xfId="0" applyFont="1" applyFill="1" applyBorder="1" applyAlignment="1">
      <alignment horizontal="center" vertical="center" wrapText="1"/>
    </xf>
    <xf numFmtId="0" fontId="7" fillId="0" borderId="3" xfId="0" applyFont="1" applyBorder="1" applyAlignment="1">
      <alignment horizontal="center" vertical="center" wrapText="1"/>
    </xf>
    <xf numFmtId="9" fontId="7" fillId="0" borderId="3" xfId="0" applyNumberFormat="1" applyFont="1" applyFill="1" applyBorder="1" applyAlignment="1">
      <alignment horizontal="center" vertical="center" wrapText="1"/>
    </xf>
    <xf numFmtId="9" fontId="26" fillId="0" borderId="3" xfId="0" applyNumberFormat="1" applyFont="1" applyFill="1" applyBorder="1" applyAlignment="1">
      <alignment horizontal="center" vertical="center" wrapText="1"/>
    </xf>
    <xf numFmtId="0" fontId="26" fillId="0" borderId="3" xfId="0" applyFont="1" applyFill="1" applyBorder="1" applyAlignment="1">
      <alignment vertical="center" wrapText="1"/>
    </xf>
    <xf numFmtId="0" fontId="26" fillId="0" borderId="3" xfId="0" applyFont="1" applyFill="1" applyBorder="1" applyAlignment="1">
      <alignment horizontal="center" vertical="center" wrapText="1"/>
    </xf>
    <xf numFmtId="0" fontId="26" fillId="0" borderId="3" xfId="0" applyFont="1" applyBorder="1" applyAlignment="1">
      <alignment horizontal="center" vertical="center" wrapText="1"/>
    </xf>
    <xf numFmtId="14" fontId="26" fillId="0" borderId="3"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67" fontId="26" fillId="0" borderId="3" xfId="2"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7" fillId="0" borderId="1" xfId="0" applyFont="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6" xfId="0" applyFont="1" applyBorder="1" applyAlignment="1">
      <alignment horizontal="center" vertical="center" wrapText="1"/>
    </xf>
    <xf numFmtId="14" fontId="26" fillId="0" borderId="1" xfId="0" applyNumberFormat="1" applyFont="1" applyFill="1" applyBorder="1" applyAlignment="1">
      <alignment horizontal="center" vertical="center" wrapText="1"/>
    </xf>
    <xf numFmtId="167" fontId="26" fillId="0" borderId="1" xfId="2" applyNumberFormat="1"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0" fontId="26" fillId="0" borderId="1" xfId="0" applyFont="1" applyBorder="1"/>
    <xf numFmtId="0" fontId="26" fillId="0" borderId="0" xfId="0" applyFont="1" applyAlignment="1">
      <alignment horizontal="center" vertical="center" wrapText="1"/>
    </xf>
    <xf numFmtId="0" fontId="26" fillId="10" borderId="6" xfId="0" applyFont="1" applyFill="1" applyBorder="1" applyAlignment="1">
      <alignment horizontal="center" vertical="center" wrapText="1"/>
    </xf>
    <xf numFmtId="0" fontId="7" fillId="0" borderId="6" xfId="0" applyFont="1" applyBorder="1" applyAlignment="1">
      <alignment vertical="center" wrapText="1"/>
    </xf>
    <xf numFmtId="9" fontId="26" fillId="0" borderId="6" xfId="0" applyNumberFormat="1" applyFont="1" applyFill="1" applyBorder="1" applyAlignment="1">
      <alignment horizontal="center" vertical="center" wrapText="1"/>
    </xf>
    <xf numFmtId="0" fontId="26" fillId="0" borderId="6" xfId="0" applyFont="1" applyFill="1" applyBorder="1" applyAlignment="1">
      <alignment vertical="center" wrapText="1"/>
    </xf>
    <xf numFmtId="14" fontId="26" fillId="0" borderId="6"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40" xfId="0" applyFont="1" applyBorder="1" applyAlignment="1">
      <alignment horizontal="center" vertical="center" wrapText="1"/>
    </xf>
    <xf numFmtId="9" fontId="7" fillId="0" borderId="41" xfId="0" applyNumberFormat="1" applyFont="1" applyFill="1" applyBorder="1" applyAlignment="1">
      <alignment horizontal="center" vertical="center" wrapText="1"/>
    </xf>
    <xf numFmtId="0" fontId="7" fillId="0" borderId="40" xfId="0" applyFont="1" applyBorder="1" applyAlignment="1">
      <alignment vertical="center" wrapText="1"/>
    </xf>
    <xf numFmtId="0" fontId="26" fillId="0" borderId="40" xfId="0" applyFont="1" applyFill="1" applyBorder="1" applyAlignment="1">
      <alignment horizontal="center" vertical="center" wrapText="1"/>
    </xf>
    <xf numFmtId="0" fontId="26" fillId="0" borderId="40" xfId="0" applyFont="1" applyFill="1" applyBorder="1" applyAlignment="1">
      <alignment vertical="center" wrapText="1"/>
    </xf>
    <xf numFmtId="9" fontId="26" fillId="0" borderId="40" xfId="0" applyNumberFormat="1" applyFont="1" applyFill="1" applyBorder="1" applyAlignment="1">
      <alignment horizontal="center" vertical="center" wrapText="1"/>
    </xf>
    <xf numFmtId="14" fontId="26" fillId="0" borderId="40" xfId="0" applyNumberFormat="1" applyFont="1" applyFill="1" applyBorder="1" applyAlignment="1">
      <alignment horizontal="center" vertical="center" wrapText="1"/>
    </xf>
    <xf numFmtId="167" fontId="26" fillId="0" borderId="40" xfId="2" applyNumberFormat="1" applyFont="1" applyFill="1" applyBorder="1" applyAlignment="1">
      <alignment horizontal="center" vertical="center" wrapText="1"/>
    </xf>
    <xf numFmtId="0" fontId="26" fillId="0" borderId="4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9" fontId="7" fillId="0" borderId="0" xfId="0" applyNumberFormat="1" applyFont="1" applyFill="1" applyBorder="1" applyAlignment="1">
      <alignment horizontal="center" vertical="center" wrapText="1"/>
    </xf>
    <xf numFmtId="0" fontId="7" fillId="0" borderId="0" xfId="0" applyFont="1" applyBorder="1" applyAlignment="1">
      <alignmen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vertical="center" wrapText="1"/>
    </xf>
    <xf numFmtId="9" fontId="26" fillId="0" borderId="0" xfId="0" applyNumberFormat="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167" fontId="26" fillId="0" borderId="0" xfId="2"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27" fillId="0" borderId="1" xfId="0" applyFont="1" applyFill="1" applyBorder="1" applyAlignment="1">
      <alignment horizontal="center" vertical="center" wrapText="1"/>
    </xf>
    <xf numFmtId="9" fontId="27" fillId="0" borderId="1" xfId="3"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0" fontId="28" fillId="0" borderId="1" xfId="0" applyNumberFormat="1" applyFont="1" applyFill="1" applyBorder="1" applyAlignment="1">
      <alignment wrapText="1"/>
    </xf>
    <xf numFmtId="164" fontId="27" fillId="0" borderId="1" xfId="2" applyFont="1" applyFill="1" applyBorder="1" applyAlignment="1">
      <alignment horizontal="center" vertical="center" wrapText="1"/>
    </xf>
    <xf numFmtId="0" fontId="27" fillId="0" borderId="11" xfId="0" applyFont="1" applyFill="1" applyBorder="1" applyAlignment="1">
      <alignment horizontal="center" vertical="center" wrapText="1"/>
    </xf>
    <xf numFmtId="0" fontId="7" fillId="0" borderId="40" xfId="0" applyFont="1" applyFill="1" applyBorder="1" applyAlignment="1">
      <alignment horizontal="center" vertical="center"/>
    </xf>
    <xf numFmtId="0" fontId="26" fillId="0" borderId="40" xfId="0" applyFont="1" applyBorder="1" applyAlignment="1">
      <alignment horizontal="center" vertical="center" wrapText="1"/>
    </xf>
    <xf numFmtId="9" fontId="7" fillId="0" borderId="40" xfId="0" applyNumberFormat="1" applyFont="1" applyFill="1" applyBorder="1" applyAlignment="1">
      <alignment horizontal="center" vertical="center"/>
    </xf>
    <xf numFmtId="0" fontId="7" fillId="0" borderId="40" xfId="0" applyFont="1" applyFill="1" applyBorder="1" applyAlignment="1">
      <alignment horizontal="center" vertical="center" wrapText="1"/>
    </xf>
    <xf numFmtId="9" fontId="7" fillId="0" borderId="40" xfId="3" applyFont="1" applyFill="1" applyBorder="1" applyAlignment="1">
      <alignment horizontal="center" vertical="center" wrapText="1"/>
    </xf>
    <xf numFmtId="14" fontId="7" fillId="0" borderId="40" xfId="0" applyNumberFormat="1" applyFont="1" applyFill="1" applyBorder="1" applyAlignment="1">
      <alignment horizontal="center" vertical="center" wrapText="1"/>
    </xf>
    <xf numFmtId="9" fontId="7" fillId="0" borderId="40" xfId="0" applyNumberFormat="1" applyFont="1" applyFill="1" applyBorder="1" applyAlignment="1">
      <alignment horizontal="center" vertical="center" wrapText="1"/>
    </xf>
    <xf numFmtId="0" fontId="27" fillId="0" borderId="40" xfId="0" applyFont="1" applyFill="1" applyBorder="1" applyAlignment="1">
      <alignment horizontal="center" vertical="center" wrapText="1"/>
    </xf>
    <xf numFmtId="0" fontId="0" fillId="10" borderId="0" xfId="0" applyFill="1"/>
    <xf numFmtId="0" fontId="0" fillId="10" borderId="0" xfId="0" applyFill="1" applyAlignment="1">
      <alignment vertical="center" wrapText="1"/>
    </xf>
    <xf numFmtId="0" fontId="4" fillId="10" borderId="0" xfId="0" applyFont="1" applyFill="1" applyBorder="1" applyAlignment="1" applyProtection="1">
      <alignment horizontal="left" vertical="center"/>
      <protection locked="0"/>
    </xf>
    <xf numFmtId="0" fontId="4" fillId="10" borderId="0" xfId="0" applyFont="1" applyFill="1" applyBorder="1" applyAlignment="1" applyProtection="1">
      <protection locked="0"/>
    </xf>
    <xf numFmtId="0" fontId="6" fillId="10" borderId="1"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7" fillId="10" borderId="4" xfId="0" applyFont="1" applyFill="1" applyBorder="1" applyAlignment="1">
      <alignment vertical="center" wrapText="1"/>
    </xf>
    <xf numFmtId="0" fontId="29" fillId="11" borderId="7" xfId="0" applyFont="1" applyFill="1" applyBorder="1" applyAlignment="1">
      <alignment horizontal="center" vertical="center" wrapText="1"/>
    </xf>
    <xf numFmtId="9" fontId="29" fillId="11" borderId="7" xfId="3" applyFont="1" applyFill="1" applyBorder="1" applyAlignment="1">
      <alignment horizontal="center" vertical="center" wrapText="1"/>
    </xf>
    <xf numFmtId="0" fontId="0" fillId="10" borderId="4" xfId="0" applyFill="1" applyBorder="1" applyAlignment="1">
      <alignment vertical="center" wrapText="1"/>
    </xf>
    <xf numFmtId="0" fontId="7" fillId="11" borderId="7" xfId="0" applyFont="1" applyFill="1" applyBorder="1" applyAlignment="1">
      <alignment horizontal="center" vertical="center" wrapText="1"/>
    </xf>
    <xf numFmtId="14" fontId="0" fillId="10" borderId="4" xfId="0" applyNumberFormat="1" applyFill="1" applyBorder="1" applyAlignment="1">
      <alignment horizontal="center" vertical="center" wrapText="1"/>
    </xf>
    <xf numFmtId="0" fontId="0" fillId="10" borderId="4" xfId="0" applyFill="1" applyBorder="1" applyAlignment="1">
      <alignment horizontal="center" vertical="center" wrapText="1"/>
    </xf>
    <xf numFmtId="164" fontId="11" fillId="10" borderId="4" xfId="6" applyFont="1" applyFill="1" applyBorder="1" applyAlignment="1">
      <alignment vertical="center"/>
    </xf>
    <xf numFmtId="0" fontId="30" fillId="10" borderId="30" xfId="7" applyFill="1" applyBorder="1" applyAlignment="1">
      <alignment vertical="center" wrapText="1"/>
    </xf>
    <xf numFmtId="0" fontId="29" fillId="11" borderId="1" xfId="0" applyFont="1" applyFill="1" applyBorder="1" applyAlignment="1">
      <alignment horizontal="center" vertical="center" wrapText="1"/>
    </xf>
    <xf numFmtId="9" fontId="29" fillId="11" borderId="1" xfId="3" applyFont="1" applyFill="1" applyBorder="1" applyAlignment="1">
      <alignment horizontal="center" vertical="center" wrapText="1"/>
    </xf>
    <xf numFmtId="0" fontId="0" fillId="10" borderId="1" xfId="0" applyFill="1" applyBorder="1" applyAlignment="1">
      <alignment vertical="center" wrapText="1"/>
    </xf>
    <xf numFmtId="0" fontId="7" fillId="11" borderId="1" xfId="0" applyFont="1" applyFill="1" applyBorder="1" applyAlignment="1">
      <alignment horizontal="center" vertical="center" wrapText="1"/>
    </xf>
    <xf numFmtId="14" fontId="0" fillId="10" borderId="1" xfId="0" applyNumberFormat="1" applyFill="1" applyBorder="1" applyAlignment="1">
      <alignment horizontal="center" vertical="center" wrapText="1"/>
    </xf>
    <xf numFmtId="9" fontId="7" fillId="11" borderId="1" xfId="3" applyFont="1" applyFill="1" applyBorder="1" applyAlignment="1">
      <alignment horizontal="center" vertical="center" wrapText="1"/>
    </xf>
    <xf numFmtId="0" fontId="0" fillId="10" borderId="1" xfId="0" applyFill="1" applyBorder="1" applyAlignment="1">
      <alignment horizontal="center" vertical="center" wrapText="1"/>
    </xf>
    <xf numFmtId="0" fontId="30" fillId="10" borderId="1" xfId="7" applyFill="1" applyBorder="1" applyAlignment="1">
      <alignment vertical="center" wrapText="1"/>
    </xf>
    <xf numFmtId="0" fontId="29" fillId="11" borderId="1" xfId="0" applyFont="1" applyFill="1" applyBorder="1" applyAlignment="1">
      <alignment vertical="center" wrapText="1"/>
    </xf>
    <xf numFmtId="0" fontId="29" fillId="11" borderId="4" xfId="0" applyFont="1" applyFill="1" applyBorder="1" applyAlignment="1">
      <alignment horizontal="center" vertical="center" wrapText="1"/>
    </xf>
    <xf numFmtId="0" fontId="26" fillId="10" borderId="1" xfId="0" applyFont="1" applyFill="1" applyBorder="1" applyAlignment="1">
      <alignment vertical="center" wrapText="1"/>
    </xf>
    <xf numFmtId="0" fontId="29" fillId="11" borderId="7" xfId="0" applyFont="1" applyFill="1" applyBorder="1" applyAlignment="1">
      <alignment vertical="center" wrapText="1"/>
    </xf>
    <xf numFmtId="0" fontId="26" fillId="10" borderId="1" xfId="0" applyFont="1" applyFill="1" applyBorder="1" applyAlignment="1">
      <alignment horizontal="justify" vertical="center"/>
    </xf>
    <xf numFmtId="0" fontId="29" fillId="11" borderId="6" xfId="0" applyFont="1" applyFill="1" applyBorder="1" applyAlignment="1">
      <alignment vertical="center" wrapText="1"/>
    </xf>
    <xf numFmtId="0" fontId="6" fillId="10" borderId="6" xfId="0" applyFont="1" applyFill="1" applyBorder="1" applyAlignment="1">
      <alignment horizontal="center" vertical="center" wrapText="1"/>
    </xf>
    <xf numFmtId="0" fontId="7" fillId="10" borderId="6" xfId="0" applyFont="1" applyFill="1" applyBorder="1" applyAlignment="1">
      <alignment vertical="center" wrapText="1"/>
    </xf>
    <xf numFmtId="9" fontId="29" fillId="11" borderId="6" xfId="3" applyFont="1" applyFill="1" applyBorder="1" applyAlignment="1">
      <alignment horizontal="center" vertical="center" wrapText="1"/>
    </xf>
    <xf numFmtId="0" fontId="0" fillId="10" borderId="6" xfId="0" applyFill="1" applyBorder="1" applyAlignment="1">
      <alignment vertical="center" wrapText="1"/>
    </xf>
    <xf numFmtId="0" fontId="0" fillId="10" borderId="7" xfId="0" applyFill="1" applyBorder="1" applyAlignment="1">
      <alignment vertical="center" wrapText="1"/>
    </xf>
    <xf numFmtId="0" fontId="7" fillId="11" borderId="6" xfId="0" applyFont="1" applyFill="1" applyBorder="1" applyAlignment="1">
      <alignment horizontal="center" vertical="center" wrapText="1"/>
    </xf>
    <xf numFmtId="14" fontId="0" fillId="10" borderId="6" xfId="0" applyNumberFormat="1" applyFill="1" applyBorder="1" applyAlignment="1">
      <alignment horizontal="center" vertical="center" wrapText="1"/>
    </xf>
    <xf numFmtId="0" fontId="0" fillId="10" borderId="6" xfId="0" applyFill="1" applyBorder="1" applyAlignment="1">
      <alignment horizontal="center" vertical="center" wrapText="1"/>
    </xf>
    <xf numFmtId="164" fontId="1" fillId="10" borderId="6" xfId="6" applyFont="1" applyFill="1" applyBorder="1" applyAlignment="1">
      <alignment vertical="center"/>
    </xf>
    <xf numFmtId="0" fontId="30" fillId="10" borderId="32" xfId="7" applyFill="1" applyBorder="1" applyAlignment="1">
      <alignment vertical="center" wrapText="1"/>
    </xf>
    <xf numFmtId="0" fontId="0" fillId="12" borderId="0" xfId="0" applyFill="1"/>
    <xf numFmtId="0" fontId="7" fillId="10" borderId="1" xfId="0" applyFont="1" applyFill="1" applyBorder="1" applyAlignment="1">
      <alignment vertical="center" wrapText="1"/>
    </xf>
    <xf numFmtId="164" fontId="1" fillId="10" borderId="1" xfId="6" applyFont="1" applyFill="1" applyBorder="1" applyAlignment="1">
      <alignment vertical="center"/>
    </xf>
    <xf numFmtId="0" fontId="30" fillId="10" borderId="11" xfId="7" applyFill="1" applyBorder="1" applyAlignment="1">
      <alignment vertical="center" wrapText="1"/>
    </xf>
    <xf numFmtId="0" fontId="1" fillId="9" borderId="0" xfId="4"/>
    <xf numFmtId="0" fontId="29" fillId="11" borderId="6" xfId="0" applyFont="1" applyFill="1" applyBorder="1" applyAlignment="1">
      <alignment horizontal="center" vertical="center" wrapText="1"/>
    </xf>
    <xf numFmtId="166" fontId="7" fillId="11" borderId="6" xfId="0" applyNumberFormat="1" applyFont="1" applyFill="1" applyBorder="1" applyAlignment="1">
      <alignment horizontal="center" vertical="center" wrapText="1"/>
    </xf>
    <xf numFmtId="164" fontId="11" fillId="10" borderId="1" xfId="6" applyFont="1" applyFill="1" applyBorder="1" applyAlignment="1">
      <alignment vertical="center"/>
    </xf>
    <xf numFmtId="0" fontId="30" fillId="0" borderId="11" xfId="7" applyFill="1" applyBorder="1" applyAlignment="1">
      <alignment vertical="center" wrapText="1"/>
    </xf>
    <xf numFmtId="0" fontId="0" fillId="0" borderId="11" xfId="0" applyFill="1" applyBorder="1" applyAlignment="1">
      <alignment vertical="center" wrapText="1"/>
    </xf>
    <xf numFmtId="9" fontId="7" fillId="11" borderId="1" xfId="0" applyNumberFormat="1" applyFont="1" applyFill="1" applyBorder="1" applyAlignment="1">
      <alignment horizontal="center" vertical="center" wrapText="1"/>
    </xf>
    <xf numFmtId="0" fontId="31" fillId="11" borderId="1" xfId="0" applyFont="1" applyFill="1" applyBorder="1" applyAlignment="1">
      <alignment horizontal="center" vertical="center" wrapText="1"/>
    </xf>
    <xf numFmtId="164" fontId="12" fillId="10" borderId="1" xfId="6" applyFont="1" applyFill="1" applyBorder="1" applyAlignment="1">
      <alignment vertical="center"/>
    </xf>
    <xf numFmtId="164" fontId="12" fillId="0" borderId="1" xfId="6" applyFont="1" applyBorder="1" applyAlignment="1">
      <alignment vertical="center"/>
    </xf>
    <xf numFmtId="164" fontId="1" fillId="0" borderId="1" xfId="6" applyFont="1" applyBorder="1" applyAlignment="1">
      <alignment vertical="center"/>
    </xf>
    <xf numFmtId="9" fontId="7" fillId="11" borderId="1" xfId="3" quotePrefix="1" applyFont="1" applyFill="1" applyBorder="1" applyAlignment="1">
      <alignment horizontal="center" vertical="center" wrapText="1"/>
    </xf>
    <xf numFmtId="164" fontId="11" fillId="0" borderId="1" xfId="6" applyFont="1" applyBorder="1" applyAlignment="1">
      <alignment vertical="center"/>
    </xf>
    <xf numFmtId="0" fontId="6" fillId="0" borderId="41" xfId="0" applyFont="1" applyFill="1" applyBorder="1" applyAlignment="1">
      <alignment vertical="center" wrapText="1"/>
    </xf>
    <xf numFmtId="0" fontId="18" fillId="0" borderId="40" xfId="0" applyFont="1" applyFill="1" applyBorder="1" applyAlignment="1">
      <alignment vertical="center" wrapText="1"/>
    </xf>
    <xf numFmtId="14" fontId="18" fillId="0" borderId="40" xfId="0" applyNumberFormat="1" applyFont="1" applyFill="1" applyBorder="1" applyAlignment="1">
      <alignment vertical="center" wrapText="1"/>
    </xf>
    <xf numFmtId="0" fontId="18" fillId="0" borderId="40" xfId="0" applyFont="1" applyFill="1" applyBorder="1" applyAlignment="1">
      <alignment horizontal="center" vertical="center" wrapText="1"/>
    </xf>
    <xf numFmtId="0" fontId="18" fillId="0" borderId="43" xfId="0" applyFont="1" applyFill="1" applyBorder="1" applyAlignment="1">
      <alignment vertical="center" wrapText="1"/>
    </xf>
    <xf numFmtId="0" fontId="7" fillId="13" borderId="3" xfId="0" applyFont="1" applyFill="1" applyBorder="1" applyAlignment="1">
      <alignment horizontal="left" vertical="center" wrapText="1"/>
    </xf>
    <xf numFmtId="9" fontId="26" fillId="13" borderId="3" xfId="0" applyNumberFormat="1" applyFont="1" applyFill="1" applyBorder="1" applyAlignment="1">
      <alignment horizontal="center" vertical="center" wrapText="1"/>
    </xf>
    <xf numFmtId="14" fontId="26" fillId="13" borderId="3" xfId="0" applyNumberFormat="1" applyFont="1" applyFill="1" applyBorder="1" applyAlignment="1">
      <alignment vertical="center"/>
    </xf>
    <xf numFmtId="9" fontId="26" fillId="13" borderId="3" xfId="3" applyNumberFormat="1"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3" xfId="0" applyFont="1" applyFill="1" applyBorder="1" applyAlignment="1">
      <alignment vertical="center" wrapText="1"/>
    </xf>
    <xf numFmtId="0" fontId="26" fillId="13" borderId="27" xfId="0" applyFont="1" applyFill="1" applyBorder="1" applyAlignment="1">
      <alignment horizontal="center" vertical="center" wrapText="1"/>
    </xf>
    <xf numFmtId="0" fontId="7" fillId="13" borderId="40" xfId="0" applyFont="1" applyFill="1" applyBorder="1" applyAlignment="1">
      <alignment horizontal="left" vertical="center" wrapText="1"/>
    </xf>
    <xf numFmtId="9" fontId="26" fillId="13" borderId="40" xfId="0" applyNumberFormat="1" applyFont="1" applyFill="1" applyBorder="1" applyAlignment="1">
      <alignment horizontal="center" vertical="center" wrapText="1"/>
    </xf>
    <xf numFmtId="14" fontId="26" fillId="13" borderId="40" xfId="0" applyNumberFormat="1" applyFont="1" applyFill="1" applyBorder="1" applyAlignment="1">
      <alignment vertical="center"/>
    </xf>
    <xf numFmtId="9" fontId="26" fillId="13" borderId="45" xfId="3" applyNumberFormat="1" applyFont="1" applyFill="1" applyBorder="1" applyAlignment="1">
      <alignment horizontal="center" vertical="center" wrapText="1"/>
    </xf>
    <xf numFmtId="0" fontId="26" fillId="13" borderId="40" xfId="0" applyFont="1" applyFill="1" applyBorder="1" applyAlignment="1">
      <alignment horizontal="center" vertical="center" wrapText="1"/>
    </xf>
    <xf numFmtId="0" fontId="26" fillId="13" borderId="40" xfId="0" applyFont="1" applyFill="1" applyBorder="1" applyAlignment="1">
      <alignment vertical="center" wrapText="1"/>
    </xf>
    <xf numFmtId="0" fontId="26" fillId="13" borderId="43" xfId="0" applyFont="1" applyFill="1" applyBorder="1" applyAlignment="1">
      <alignment horizontal="center" vertical="center" wrapText="1"/>
    </xf>
    <xf numFmtId="0" fontId="7" fillId="14" borderId="6" xfId="0" applyFont="1" applyFill="1" applyBorder="1" applyAlignment="1">
      <alignment horizontal="left" vertical="center" wrapText="1"/>
    </xf>
    <xf numFmtId="9" fontId="26" fillId="14" borderId="6" xfId="0" applyNumberFormat="1" applyFont="1" applyFill="1" applyBorder="1" applyAlignment="1">
      <alignment horizontal="center" vertical="center" wrapText="1"/>
    </xf>
    <xf numFmtId="14" fontId="26" fillId="14" borderId="6" xfId="0" applyNumberFormat="1" applyFont="1" applyFill="1" applyBorder="1" applyAlignment="1">
      <alignment vertical="center"/>
    </xf>
    <xf numFmtId="0" fontId="7" fillId="14" borderId="6" xfId="0" applyFont="1" applyFill="1" applyBorder="1" applyAlignment="1">
      <alignment horizontal="center" vertical="center" wrapText="1"/>
    </xf>
    <xf numFmtId="0" fontId="26" fillId="14" borderId="6" xfId="0" applyFont="1" applyFill="1" applyBorder="1" applyAlignment="1">
      <alignment horizontal="center" vertical="center" wrapText="1"/>
    </xf>
    <xf numFmtId="0" fontId="26" fillId="14" borderId="6" xfId="0" applyFont="1" applyFill="1" applyBorder="1" applyAlignment="1">
      <alignment vertical="center" wrapText="1"/>
    </xf>
    <xf numFmtId="0" fontId="7" fillId="14" borderId="4" xfId="0" applyFont="1" applyFill="1" applyBorder="1" applyAlignment="1">
      <alignment horizontal="left" vertical="center" wrapText="1"/>
    </xf>
    <xf numFmtId="9" fontId="26" fillId="14" borderId="4" xfId="0" applyNumberFormat="1" applyFont="1" applyFill="1" applyBorder="1" applyAlignment="1">
      <alignment horizontal="center" vertical="center" wrapText="1"/>
    </xf>
    <xf numFmtId="14" fontId="26" fillId="14" borderId="1" xfId="0" applyNumberFormat="1" applyFont="1" applyFill="1" applyBorder="1" applyAlignment="1">
      <alignment vertical="center"/>
    </xf>
    <xf numFmtId="9" fontId="26" fillId="14" borderId="7" xfId="0" applyNumberFormat="1" applyFont="1" applyFill="1" applyBorder="1" applyAlignment="1">
      <alignment horizontal="center" vertical="center" wrapText="1"/>
    </xf>
    <xf numFmtId="0" fontId="7" fillId="14" borderId="4" xfId="0" applyFont="1" applyFill="1" applyBorder="1" applyAlignment="1">
      <alignment horizontal="center" vertical="center" wrapText="1"/>
    </xf>
    <xf numFmtId="0" fontId="26" fillId="14" borderId="4" xfId="0" applyFont="1" applyFill="1" applyBorder="1" applyAlignment="1">
      <alignment horizontal="center" vertical="center" wrapText="1"/>
    </xf>
    <xf numFmtId="0" fontId="26" fillId="14" borderId="1" xfId="0" applyFont="1" applyFill="1" applyBorder="1" applyAlignment="1">
      <alignment vertical="center" wrapText="1"/>
    </xf>
    <xf numFmtId="0" fontId="7" fillId="15" borderId="3" xfId="0" applyFont="1" applyFill="1" applyBorder="1" applyAlignment="1">
      <alignment horizontal="left" vertical="center" wrapText="1"/>
    </xf>
    <xf numFmtId="9" fontId="26" fillId="15" borderId="3" xfId="0" applyNumberFormat="1" applyFont="1" applyFill="1" applyBorder="1" applyAlignment="1">
      <alignment horizontal="center" vertical="center" wrapText="1"/>
    </xf>
    <xf numFmtId="14" fontId="26" fillId="15" borderId="1" xfId="0" applyNumberFormat="1" applyFont="1" applyFill="1" applyBorder="1" applyAlignment="1">
      <alignment vertical="center"/>
    </xf>
    <xf numFmtId="0" fontId="7" fillId="15" borderId="3" xfId="0" applyFont="1" applyFill="1" applyBorder="1" applyAlignment="1">
      <alignment horizontal="center" vertical="center" wrapText="1"/>
    </xf>
    <xf numFmtId="0" fontId="26" fillId="15" borderId="1" xfId="0" applyFont="1" applyFill="1" applyBorder="1" applyAlignment="1">
      <alignment vertical="center" wrapText="1"/>
    </xf>
    <xf numFmtId="0" fontId="26" fillId="15" borderId="27" xfId="0" applyFont="1" applyFill="1" applyBorder="1" applyAlignment="1">
      <alignment horizontal="center" vertical="center" wrapText="1"/>
    </xf>
    <xf numFmtId="0" fontId="26" fillId="15" borderId="0" xfId="0" applyFont="1" applyFill="1"/>
    <xf numFmtId="0" fontId="7" fillId="15" borderId="40" xfId="0" applyFont="1" applyFill="1" applyBorder="1" applyAlignment="1">
      <alignment horizontal="left" vertical="center" wrapText="1"/>
    </xf>
    <xf numFmtId="9" fontId="26" fillId="15" borderId="40" xfId="0" applyNumberFormat="1" applyFont="1" applyFill="1" applyBorder="1" applyAlignment="1">
      <alignment horizontal="center" vertical="center" wrapText="1"/>
    </xf>
    <xf numFmtId="9" fontId="26" fillId="15" borderId="41" xfId="0" applyNumberFormat="1" applyFont="1" applyFill="1" applyBorder="1" applyAlignment="1">
      <alignment horizontal="center" vertical="center" wrapText="1"/>
    </xf>
    <xf numFmtId="0" fontId="7" fillId="15" borderId="40" xfId="0" applyFont="1" applyFill="1" applyBorder="1" applyAlignment="1">
      <alignment horizontal="center" vertical="center" wrapText="1"/>
    </xf>
    <xf numFmtId="0" fontId="7" fillId="15" borderId="40" xfId="0" applyFont="1" applyFill="1" applyBorder="1" applyAlignment="1">
      <alignment horizontal="center" vertical="center"/>
    </xf>
    <xf numFmtId="0" fontId="7" fillId="15" borderId="43"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26" fillId="8" borderId="3" xfId="0" applyFont="1" applyFill="1" applyBorder="1" applyAlignment="1">
      <alignment horizontal="center" vertical="center" wrapText="1"/>
    </xf>
    <xf numFmtId="10" fontId="26" fillId="8" borderId="3" xfId="0" applyNumberFormat="1" applyFont="1" applyFill="1" applyBorder="1" applyAlignment="1">
      <alignment horizontal="center" vertical="center" wrapText="1"/>
    </xf>
    <xf numFmtId="9" fontId="7" fillId="8" borderId="3" xfId="0" applyNumberFormat="1" applyFont="1" applyFill="1" applyBorder="1" applyAlignment="1">
      <alignment horizontal="center" vertical="center" wrapText="1"/>
    </xf>
    <xf numFmtId="0" fontId="26" fillId="8" borderId="0" xfId="0" applyFont="1" applyFill="1" applyAlignment="1">
      <alignment vertical="center" wrapText="1"/>
    </xf>
    <xf numFmtId="0" fontId="7" fillId="8" borderId="3" xfId="0" applyFont="1" applyFill="1" applyBorder="1" applyAlignment="1">
      <alignment horizontal="left" vertical="center" wrapText="1"/>
    </xf>
    <xf numFmtId="9" fontId="26" fillId="8" borderId="3" xfId="0" applyNumberFormat="1" applyFont="1" applyFill="1" applyBorder="1" applyAlignment="1">
      <alignment horizontal="center" vertical="center" wrapText="1"/>
    </xf>
    <xf numFmtId="14" fontId="26" fillId="8" borderId="1" xfId="0" applyNumberFormat="1" applyFont="1" applyFill="1" applyBorder="1" applyAlignment="1">
      <alignment vertical="center"/>
    </xf>
    <xf numFmtId="0" fontId="7" fillId="8" borderId="3" xfId="0" applyFont="1" applyFill="1" applyBorder="1" applyAlignment="1">
      <alignment horizontal="center" vertical="center" wrapText="1"/>
    </xf>
    <xf numFmtId="0" fontId="26" fillId="8" borderId="1" xfId="0" applyFont="1" applyFill="1" applyBorder="1" applyAlignment="1">
      <alignment vertical="center" wrapText="1"/>
    </xf>
    <xf numFmtId="0" fontId="7" fillId="8" borderId="27" xfId="0" applyFont="1" applyFill="1" applyBorder="1" applyAlignment="1">
      <alignment horizontal="center" vertical="center" wrapText="1"/>
    </xf>
    <xf numFmtId="0" fontId="29" fillId="8" borderId="4" xfId="0" applyFont="1" applyFill="1" applyBorder="1" applyAlignment="1">
      <alignment horizontal="center" vertical="center" wrapText="1"/>
    </xf>
    <xf numFmtId="1" fontId="26" fillId="8" borderId="1"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wrapText="1"/>
    </xf>
    <xf numFmtId="9" fontId="26"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7" fillId="8" borderId="11" xfId="0" applyFont="1" applyFill="1" applyBorder="1" applyAlignment="1">
      <alignment horizontal="center" vertical="center" wrapText="1"/>
    </xf>
    <xf numFmtId="14" fontId="26" fillId="13" borderId="1" xfId="0" applyNumberFormat="1" applyFont="1" applyFill="1" applyBorder="1" applyAlignment="1">
      <alignment vertical="center"/>
    </xf>
    <xf numFmtId="0" fontId="7" fillId="13" borderId="3" xfId="0" applyFont="1" applyFill="1" applyBorder="1" applyAlignment="1">
      <alignment horizontal="center" vertical="center" wrapText="1"/>
    </xf>
    <xf numFmtId="0" fontId="26" fillId="13" borderId="1" xfId="0" applyFont="1" applyFill="1" applyBorder="1" applyAlignment="1">
      <alignment vertical="center" wrapText="1"/>
    </xf>
    <xf numFmtId="0" fontId="7" fillId="13" borderId="27" xfId="0" applyFont="1" applyFill="1" applyBorder="1" applyAlignment="1">
      <alignment horizontal="center" vertical="center" wrapText="1"/>
    </xf>
    <xf numFmtId="0" fontId="7" fillId="13" borderId="7" xfId="0" applyFont="1" applyFill="1" applyBorder="1" applyAlignment="1">
      <alignment horizontal="left" vertical="center" wrapText="1"/>
    </xf>
    <xf numFmtId="9" fontId="26" fillId="13" borderId="7" xfId="0" applyNumberFormat="1" applyFont="1" applyFill="1" applyBorder="1" applyAlignment="1">
      <alignment horizontal="center" vertical="center" wrapText="1"/>
    </xf>
    <xf numFmtId="0" fontId="7" fillId="13" borderId="7" xfId="0" applyFont="1" applyFill="1" applyBorder="1" applyAlignment="1">
      <alignment horizontal="center" vertical="center" wrapText="1"/>
    </xf>
    <xf numFmtId="43" fontId="26" fillId="13" borderId="1" xfId="1" applyFont="1" applyFill="1" applyBorder="1" applyAlignment="1">
      <alignment vertical="center" wrapText="1"/>
    </xf>
    <xf numFmtId="0" fontId="7" fillId="13" borderId="40" xfId="0" applyFont="1" applyFill="1" applyBorder="1" applyAlignment="1">
      <alignment horizontal="center" vertical="center" wrapText="1"/>
    </xf>
    <xf numFmtId="0" fontId="29" fillId="15" borderId="46" xfId="0" applyFont="1" applyFill="1" applyBorder="1" applyAlignment="1">
      <alignment horizontal="center" vertical="center" wrapText="1"/>
    </xf>
    <xf numFmtId="9" fontId="29" fillId="15" borderId="45" xfId="3" applyFont="1" applyFill="1" applyBorder="1" applyAlignment="1">
      <alignment horizontal="center" vertical="center" wrapText="1"/>
    </xf>
    <xf numFmtId="0" fontId="7" fillId="15" borderId="45" xfId="0" applyFont="1" applyFill="1" applyBorder="1" applyAlignment="1">
      <alignment vertical="center" wrapText="1"/>
    </xf>
    <xf numFmtId="0" fontId="7" fillId="15" borderId="45" xfId="0" applyFont="1" applyFill="1" applyBorder="1" applyAlignment="1">
      <alignment horizontal="center" vertical="center" wrapText="1"/>
    </xf>
    <xf numFmtId="9" fontId="7" fillId="15" borderId="45" xfId="0" applyNumberFormat="1" applyFont="1" applyFill="1" applyBorder="1" applyAlignment="1">
      <alignment horizontal="center" vertical="center" wrapText="1"/>
    </xf>
    <xf numFmtId="0" fontId="7" fillId="15" borderId="45" xfId="0" applyFont="1" applyFill="1" applyBorder="1" applyAlignment="1">
      <alignment horizontal="left" vertical="center" wrapText="1"/>
    </xf>
    <xf numFmtId="9" fontId="26" fillId="15" borderId="45" xfId="0" applyNumberFormat="1" applyFont="1" applyFill="1" applyBorder="1" applyAlignment="1">
      <alignment horizontal="center" vertical="center" wrapText="1"/>
    </xf>
    <xf numFmtId="0" fontId="7" fillId="0" borderId="46" xfId="0" applyFont="1" applyFill="1" applyBorder="1" applyAlignment="1">
      <alignment vertical="center" wrapText="1"/>
    </xf>
    <xf numFmtId="9" fontId="7" fillId="0" borderId="45" xfId="0" applyNumberFormat="1" applyFont="1" applyFill="1" applyBorder="1" applyAlignment="1">
      <alignment horizontal="center" vertical="center"/>
    </xf>
    <xf numFmtId="0" fontId="7" fillId="0" borderId="45" xfId="0" applyFont="1" applyFill="1" applyBorder="1" applyAlignment="1">
      <alignment vertical="center" wrapText="1"/>
    </xf>
    <xf numFmtId="0" fontId="7" fillId="0" borderId="45" xfId="0" applyFont="1" applyFill="1" applyBorder="1" applyAlignment="1">
      <alignment horizontal="center" vertical="center" wrapText="1"/>
    </xf>
    <xf numFmtId="9" fontId="7" fillId="0" borderId="45" xfId="0" applyNumberFormat="1" applyFont="1" applyFill="1" applyBorder="1" applyAlignment="1">
      <alignment horizontal="center" vertical="center" wrapText="1"/>
    </xf>
    <xf numFmtId="0" fontId="7" fillId="0" borderId="45" xfId="0" applyFont="1" applyFill="1" applyBorder="1" applyAlignment="1">
      <alignment horizontal="left" vertical="center" wrapText="1"/>
    </xf>
    <xf numFmtId="9" fontId="26" fillId="0" borderId="45" xfId="0" applyNumberFormat="1" applyFont="1" applyBorder="1" applyAlignment="1">
      <alignment horizontal="center" vertical="center" wrapText="1"/>
    </xf>
    <xf numFmtId="14" fontId="26" fillId="0" borderId="1" xfId="0" applyNumberFormat="1" applyFont="1" applyBorder="1" applyAlignment="1">
      <alignment vertical="center"/>
    </xf>
    <xf numFmtId="0" fontId="7" fillId="0" borderId="45" xfId="0" applyFont="1" applyBorder="1" applyAlignment="1">
      <alignment horizontal="center" vertical="center" wrapText="1"/>
    </xf>
    <xf numFmtId="0" fontId="26" fillId="0" borderId="47" xfId="0" applyFont="1" applyBorder="1" applyAlignment="1">
      <alignment horizontal="center" vertical="center" wrapText="1"/>
    </xf>
    <xf numFmtId="0" fontId="6" fillId="10" borderId="5"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wrapText="1"/>
      <protection locked="0"/>
    </xf>
    <xf numFmtId="9" fontId="0" fillId="16" borderId="1" xfId="0" applyNumberFormat="1" applyFont="1" applyFill="1" applyBorder="1" applyAlignment="1">
      <alignment vertical="center" wrapText="1"/>
    </xf>
    <xf numFmtId="165" fontId="7" fillId="16" borderId="1" xfId="1" applyNumberFormat="1" applyFont="1" applyFill="1" applyBorder="1" applyAlignment="1" applyProtection="1">
      <alignment vertical="center" wrapText="1"/>
      <protection locked="0"/>
    </xf>
    <xf numFmtId="165" fontId="5" fillId="16" borderId="1" xfId="1" applyNumberFormat="1" applyFont="1" applyFill="1" applyBorder="1" applyAlignment="1" applyProtection="1">
      <alignment vertical="center" textRotation="255" wrapText="1"/>
      <protection locked="0"/>
    </xf>
    <xf numFmtId="167" fontId="7" fillId="16" borderId="1" xfId="2" applyNumberFormat="1" applyFont="1" applyFill="1" applyBorder="1" applyAlignment="1" applyProtection="1">
      <alignment vertical="center" wrapText="1"/>
      <protection locked="0"/>
    </xf>
    <xf numFmtId="0" fontId="26" fillId="16" borderId="1" xfId="0" applyFont="1" applyFill="1" applyBorder="1" applyAlignment="1">
      <alignment vertical="center" wrapText="1"/>
    </xf>
    <xf numFmtId="0" fontId="26" fillId="16" borderId="1" xfId="0" applyFont="1" applyFill="1" applyBorder="1" applyAlignment="1">
      <alignment horizontal="center" vertical="center" wrapText="1"/>
    </xf>
    <xf numFmtId="9" fontId="7" fillId="16" borderId="1" xfId="0" applyNumberFormat="1" applyFont="1" applyFill="1" applyBorder="1" applyAlignment="1">
      <alignment horizontal="center" vertical="center" wrapText="1"/>
    </xf>
    <xf numFmtId="9" fontId="26" fillId="16" borderId="1" xfId="0" applyNumberFormat="1" applyFont="1" applyFill="1" applyBorder="1" applyAlignment="1">
      <alignment horizontal="center" vertical="center" wrapText="1"/>
    </xf>
    <xf numFmtId="9" fontId="26" fillId="16" borderId="1" xfId="3" applyFont="1" applyFill="1" applyBorder="1" applyAlignment="1">
      <alignment horizontal="center" vertical="center" wrapText="1"/>
    </xf>
    <xf numFmtId="0" fontId="7" fillId="16" borderId="1" xfId="0" applyFont="1" applyFill="1" applyBorder="1" applyAlignment="1">
      <alignment horizontal="center" vertical="center" wrapText="1"/>
    </xf>
    <xf numFmtId="14" fontId="26" fillId="16" borderId="1" xfId="0" applyNumberFormat="1" applyFont="1" applyFill="1" applyBorder="1" applyAlignment="1">
      <alignment horizontal="center" vertical="center" wrapText="1"/>
    </xf>
    <xf numFmtId="0" fontId="26" fillId="16" borderId="11" xfId="0" applyFont="1" applyFill="1" applyBorder="1" applyAlignment="1">
      <alignment vertical="center" wrapText="1"/>
    </xf>
    <xf numFmtId="0" fontId="7" fillId="16" borderId="1" xfId="0" applyFont="1" applyFill="1" applyBorder="1" applyAlignment="1">
      <alignment vertical="center" wrapText="1"/>
    </xf>
    <xf numFmtId="164" fontId="7" fillId="16" borderId="1" xfId="2" applyFont="1" applyFill="1" applyBorder="1" applyAlignment="1">
      <alignment vertical="center" wrapText="1"/>
    </xf>
    <xf numFmtId="14" fontId="7" fillId="16" borderId="40" xfId="0" applyNumberFormat="1" applyFont="1" applyFill="1" applyBorder="1" applyAlignment="1">
      <alignment vertical="center" wrapText="1"/>
    </xf>
    <xf numFmtId="0" fontId="7" fillId="16" borderId="40" xfId="0" applyFont="1" applyFill="1" applyBorder="1" applyAlignment="1">
      <alignment horizontal="center" vertical="center" wrapText="1"/>
    </xf>
    <xf numFmtId="9" fontId="7" fillId="16" borderId="40" xfId="0" applyNumberFormat="1" applyFont="1" applyFill="1" applyBorder="1" applyAlignment="1">
      <alignment horizontal="center" vertical="center" wrapText="1"/>
    </xf>
    <xf numFmtId="0" fontId="7" fillId="16" borderId="40" xfId="0" applyFont="1" applyFill="1" applyBorder="1" applyAlignment="1">
      <alignment vertical="center" wrapText="1"/>
    </xf>
    <xf numFmtId="0" fontId="26" fillId="16" borderId="4" xfId="0" applyFont="1" applyFill="1" applyBorder="1" applyAlignment="1">
      <alignment vertical="center" wrapText="1"/>
    </xf>
    <xf numFmtId="0" fontId="7" fillId="17" borderId="1" xfId="0" applyFont="1" applyFill="1" applyBorder="1" applyAlignment="1">
      <alignment vertical="center" wrapText="1"/>
    </xf>
    <xf numFmtId="9" fontId="7" fillId="17" borderId="1" xfId="3" applyFont="1" applyFill="1" applyBorder="1" applyAlignment="1">
      <alignment horizontal="center" vertical="center" wrapText="1"/>
    </xf>
    <xf numFmtId="14" fontId="26" fillId="17" borderId="1" xfId="0" applyNumberFormat="1" applyFont="1" applyFill="1" applyBorder="1" applyAlignment="1">
      <alignment horizontal="center" vertical="center" wrapText="1"/>
    </xf>
    <xf numFmtId="0" fontId="7" fillId="17" borderId="1" xfId="0" applyFont="1" applyFill="1" applyBorder="1" applyAlignment="1">
      <alignment horizontal="center" vertical="center" wrapText="1"/>
    </xf>
    <xf numFmtId="165" fontId="7" fillId="17" borderId="1" xfId="1" applyNumberFormat="1" applyFont="1" applyFill="1" applyBorder="1" applyAlignment="1" applyProtection="1">
      <alignment vertical="center" wrapText="1"/>
      <protection locked="0"/>
    </xf>
    <xf numFmtId="0" fontId="26" fillId="17" borderId="1" xfId="0" applyFont="1" applyFill="1" applyBorder="1" applyAlignment="1">
      <alignment vertical="center" wrapText="1"/>
    </xf>
    <xf numFmtId="0" fontId="26" fillId="17" borderId="6" xfId="0" applyFont="1" applyFill="1" applyBorder="1" applyAlignment="1">
      <alignment vertical="center" wrapText="1"/>
    </xf>
    <xf numFmtId="0" fontId="26" fillId="17" borderId="11" xfId="0" applyFont="1" applyFill="1" applyBorder="1" applyAlignment="1">
      <alignment vertical="center" wrapText="1"/>
    </xf>
    <xf numFmtId="0" fontId="7" fillId="17" borderId="7" xfId="0" applyFont="1" applyFill="1" applyBorder="1" applyAlignment="1">
      <alignment horizontal="center" vertical="center" wrapText="1"/>
    </xf>
    <xf numFmtId="0" fontId="7" fillId="17" borderId="7" xfId="0" applyFont="1" applyFill="1" applyBorder="1" applyAlignment="1">
      <alignment vertical="center" wrapText="1"/>
    </xf>
    <xf numFmtId="9" fontId="7" fillId="17" borderId="4" xfId="3" applyFont="1" applyFill="1" applyBorder="1" applyAlignment="1">
      <alignment horizontal="center" vertical="center" wrapText="1"/>
    </xf>
    <xf numFmtId="14" fontId="26" fillId="17" borderId="4" xfId="0" applyNumberFormat="1" applyFont="1" applyFill="1" applyBorder="1" applyAlignment="1">
      <alignment horizontal="center" vertical="center" wrapText="1"/>
    </xf>
    <xf numFmtId="14" fontId="7" fillId="17" borderId="7" xfId="0" applyNumberFormat="1" applyFont="1" applyFill="1" applyBorder="1" applyAlignment="1">
      <alignment vertical="center" wrapText="1"/>
    </xf>
    <xf numFmtId="9" fontId="7" fillId="17" borderId="7" xfId="3" applyFont="1" applyFill="1" applyBorder="1" applyAlignment="1">
      <alignment horizontal="center" vertical="center" wrapText="1"/>
    </xf>
    <xf numFmtId="165" fontId="7" fillId="17" borderId="4" xfId="1" applyNumberFormat="1" applyFont="1" applyFill="1" applyBorder="1" applyAlignment="1" applyProtection="1">
      <alignment vertical="center" wrapText="1"/>
      <protection locked="0"/>
    </xf>
    <xf numFmtId="0" fontId="26" fillId="17" borderId="30" xfId="0" applyFont="1" applyFill="1" applyBorder="1" applyAlignment="1">
      <alignment vertical="center" wrapText="1"/>
    </xf>
    <xf numFmtId="9" fontId="0" fillId="18" borderId="1" xfId="0" applyNumberFormat="1" applyFont="1" applyFill="1" applyBorder="1" applyAlignment="1">
      <alignment vertical="center" wrapText="1"/>
    </xf>
    <xf numFmtId="165" fontId="7" fillId="18" borderId="1" xfId="1" applyNumberFormat="1" applyFont="1" applyFill="1" applyBorder="1" applyAlignment="1" applyProtection="1">
      <alignment vertical="center" wrapText="1"/>
      <protection locked="0"/>
    </xf>
    <xf numFmtId="165" fontId="5" fillId="18" borderId="1" xfId="1" applyNumberFormat="1" applyFont="1" applyFill="1" applyBorder="1" applyAlignment="1" applyProtection="1">
      <alignment vertical="center" textRotation="255" wrapText="1"/>
      <protection locked="0"/>
    </xf>
    <xf numFmtId="167" fontId="7" fillId="18" borderId="1" xfId="2" applyNumberFormat="1" applyFont="1" applyFill="1" applyBorder="1" applyAlignment="1" applyProtection="1">
      <alignment vertical="center" wrapText="1"/>
      <protection locked="0"/>
    </xf>
    <xf numFmtId="0" fontId="26" fillId="18" borderId="1" xfId="0" applyFont="1" applyFill="1" applyBorder="1" applyAlignment="1">
      <alignment horizontal="center" vertical="center" wrapText="1"/>
    </xf>
    <xf numFmtId="0" fontId="7" fillId="18" borderId="1" xfId="0" applyFont="1" applyFill="1" applyBorder="1" applyAlignment="1">
      <alignment vertical="center" wrapText="1"/>
    </xf>
    <xf numFmtId="0" fontId="26" fillId="18" borderId="1" xfId="0" applyFont="1" applyFill="1" applyBorder="1" applyAlignment="1">
      <alignment vertical="center" wrapText="1"/>
    </xf>
    <xf numFmtId="0" fontId="7" fillId="18" borderId="1" xfId="0" applyFont="1" applyFill="1" applyBorder="1" applyAlignment="1">
      <alignment horizontal="center" vertical="center" wrapText="1"/>
    </xf>
    <xf numFmtId="9" fontId="26" fillId="18" borderId="1" xfId="3" applyNumberFormat="1" applyFont="1" applyFill="1" applyBorder="1" applyAlignment="1">
      <alignment horizontal="center" vertical="center" wrapText="1"/>
    </xf>
    <xf numFmtId="14" fontId="26" fillId="18" borderId="1" xfId="0" applyNumberFormat="1" applyFont="1" applyFill="1" applyBorder="1" applyAlignment="1">
      <alignment horizontal="center" vertical="center" wrapText="1"/>
    </xf>
    <xf numFmtId="169" fontId="7" fillId="18" borderId="1" xfId="0" applyNumberFormat="1" applyFont="1" applyFill="1" applyBorder="1" applyAlignment="1">
      <alignment horizontal="center" vertical="center" wrapText="1"/>
    </xf>
    <xf numFmtId="9" fontId="7" fillId="18" borderId="1" xfId="3" applyNumberFormat="1" applyFont="1" applyFill="1" applyBorder="1" applyAlignment="1">
      <alignment horizontal="center" vertical="center" wrapText="1"/>
    </xf>
    <xf numFmtId="9" fontId="7" fillId="18" borderId="1" xfId="3" applyFont="1" applyFill="1" applyBorder="1" applyAlignment="1">
      <alignment horizontal="center" vertical="center" wrapText="1"/>
    </xf>
    <xf numFmtId="0" fontId="12" fillId="19" borderId="1" xfId="0" applyFont="1" applyFill="1" applyBorder="1" applyAlignment="1">
      <alignment horizontal="center" vertical="center" wrapText="1"/>
    </xf>
    <xf numFmtId="9" fontId="0" fillId="19" borderId="1" xfId="3" applyNumberFormat="1" applyFont="1" applyFill="1" applyBorder="1" applyAlignment="1">
      <alignment horizontal="center" vertical="center" wrapText="1"/>
    </xf>
    <xf numFmtId="14" fontId="12" fillId="19" borderId="1" xfId="0" applyNumberFormat="1" applyFont="1" applyFill="1" applyBorder="1" applyAlignment="1">
      <alignment horizontal="center" vertical="center" wrapText="1"/>
    </xf>
    <xf numFmtId="9" fontId="0" fillId="19" borderId="1" xfId="3" applyFont="1" applyFill="1" applyBorder="1" applyAlignment="1">
      <alignment horizontal="center" vertical="center" wrapText="1"/>
    </xf>
    <xf numFmtId="169" fontId="12" fillId="19" borderId="1" xfId="0" applyNumberFormat="1" applyFont="1" applyFill="1" applyBorder="1" applyAlignment="1">
      <alignment horizontal="center" vertical="center" wrapText="1"/>
    </xf>
    <xf numFmtId="0" fontId="12" fillId="19" borderId="11" xfId="0" applyFont="1" applyFill="1" applyBorder="1" applyAlignment="1">
      <alignment horizontal="center" vertical="center" wrapText="1"/>
    </xf>
    <xf numFmtId="0" fontId="12" fillId="19" borderId="1" xfId="0" applyFont="1" applyFill="1" applyBorder="1" applyAlignment="1" applyProtection="1">
      <alignment horizontal="center" vertical="center" wrapText="1"/>
      <protection locked="0"/>
    </xf>
    <xf numFmtId="0" fontId="0" fillId="19" borderId="1" xfId="0" applyFont="1" applyFill="1" applyBorder="1" applyAlignment="1">
      <alignment horizontal="center" vertical="center"/>
    </xf>
    <xf numFmtId="9" fontId="0" fillId="19" borderId="1" xfId="0" applyNumberFormat="1" applyFont="1" applyFill="1" applyBorder="1" applyAlignment="1">
      <alignment horizontal="center" vertical="center"/>
    </xf>
    <xf numFmtId="14" fontId="0" fillId="19" borderId="1" xfId="0" applyNumberFormat="1" applyFill="1" applyBorder="1" applyAlignment="1">
      <alignment horizontal="center" vertical="center" wrapText="1"/>
    </xf>
    <xf numFmtId="0" fontId="0" fillId="19" borderId="1" xfId="0" applyFont="1" applyFill="1" applyBorder="1" applyAlignment="1">
      <alignment horizontal="center" vertical="center" wrapText="1"/>
    </xf>
    <xf numFmtId="0" fontId="12" fillId="19" borderId="6" xfId="0" applyFont="1" applyFill="1" applyBorder="1" applyAlignment="1">
      <alignment horizontal="center" vertical="center" wrapText="1"/>
    </xf>
    <xf numFmtId="169" fontId="12" fillId="19" borderId="6" xfId="0" applyNumberFormat="1" applyFont="1" applyFill="1" applyBorder="1" applyAlignment="1">
      <alignment horizontal="center" vertical="center" wrapText="1"/>
    </xf>
    <xf numFmtId="169" fontId="12" fillId="19" borderId="4" xfId="0" applyNumberFormat="1" applyFont="1" applyFill="1" applyBorder="1" applyAlignment="1">
      <alignment horizontal="center" vertical="center" wrapText="1"/>
    </xf>
    <xf numFmtId="0" fontId="12" fillId="19" borderId="41" xfId="0" applyFont="1" applyFill="1" applyBorder="1" applyAlignment="1">
      <alignment horizontal="center" vertical="center" wrapText="1"/>
    </xf>
    <xf numFmtId="9" fontId="12" fillId="19" borderId="41" xfId="3" applyFont="1" applyFill="1" applyBorder="1" applyAlignment="1">
      <alignment horizontal="center" vertical="center" wrapText="1"/>
    </xf>
    <xf numFmtId="0" fontId="0" fillId="19" borderId="41" xfId="0" applyFont="1" applyFill="1" applyBorder="1" applyAlignment="1">
      <alignment horizontal="center" vertical="center" wrapText="1"/>
    </xf>
    <xf numFmtId="0" fontId="0" fillId="19" borderId="41" xfId="0" applyFont="1" applyFill="1" applyBorder="1" applyAlignment="1">
      <alignment horizontal="center" vertical="center"/>
    </xf>
    <xf numFmtId="9" fontId="0" fillId="19" borderId="41" xfId="3" applyNumberFormat="1" applyFont="1" applyFill="1" applyBorder="1" applyAlignment="1">
      <alignment horizontal="center" vertical="center" wrapText="1"/>
    </xf>
    <xf numFmtId="14" fontId="12" fillId="19" borderId="41" xfId="0" applyNumberFormat="1" applyFont="1" applyFill="1" applyBorder="1" applyAlignment="1">
      <alignment horizontal="center" vertical="center" wrapText="1"/>
    </xf>
    <xf numFmtId="9" fontId="0" fillId="19" borderId="41" xfId="3" applyFont="1" applyFill="1" applyBorder="1" applyAlignment="1">
      <alignment horizontal="center" vertical="center" wrapText="1"/>
    </xf>
    <xf numFmtId="169" fontId="12" fillId="19" borderId="41" xfId="0" applyNumberFormat="1" applyFont="1" applyFill="1" applyBorder="1" applyAlignment="1">
      <alignment horizontal="center" vertical="center" wrapText="1"/>
    </xf>
    <xf numFmtId="0" fontId="12" fillId="19" borderId="42" xfId="0" applyFont="1" applyFill="1" applyBorder="1" applyAlignment="1">
      <alignment horizontal="center" vertical="center" wrapText="1"/>
    </xf>
    <xf numFmtId="0" fontId="0" fillId="20" borderId="3" xfId="0" applyFont="1" applyFill="1" applyBorder="1" applyAlignment="1">
      <alignment horizontal="center" vertical="center" wrapText="1"/>
    </xf>
    <xf numFmtId="0" fontId="0" fillId="20" borderId="3" xfId="0" applyFont="1" applyFill="1" applyBorder="1" applyAlignment="1">
      <alignment horizontal="center" vertical="center"/>
    </xf>
    <xf numFmtId="1" fontId="0" fillId="20" borderId="3" xfId="0" applyNumberFormat="1" applyFont="1" applyFill="1" applyBorder="1" applyAlignment="1">
      <alignment horizontal="center" vertical="center" wrapText="1"/>
    </xf>
    <xf numFmtId="0" fontId="0" fillId="20" borderId="3" xfId="0" applyFill="1" applyBorder="1" applyAlignment="1">
      <alignment horizontal="center" vertical="center" wrapText="1"/>
    </xf>
    <xf numFmtId="9" fontId="0" fillId="20" borderId="3" xfId="3" applyNumberFormat="1" applyFont="1" applyFill="1" applyBorder="1" applyAlignment="1">
      <alignment horizontal="center" vertical="center" wrapText="1"/>
    </xf>
    <xf numFmtId="14" fontId="0" fillId="20" borderId="3" xfId="0" applyNumberFormat="1" applyFill="1" applyBorder="1" applyAlignment="1">
      <alignment horizontal="center" vertical="center" wrapText="1"/>
    </xf>
    <xf numFmtId="9" fontId="0" fillId="20" borderId="3" xfId="0" applyNumberFormat="1" applyFill="1" applyBorder="1" applyAlignment="1">
      <alignment horizontal="center" vertical="center" wrapText="1"/>
    </xf>
    <xf numFmtId="0" fontId="12" fillId="20" borderId="3" xfId="0" applyFont="1" applyFill="1" applyBorder="1" applyAlignment="1">
      <alignment horizontal="center" vertical="center" wrapText="1"/>
    </xf>
    <xf numFmtId="169" fontId="12" fillId="20" borderId="3" xfId="0" applyNumberFormat="1"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0" fillId="20" borderId="1" xfId="0" applyFont="1" applyFill="1" applyBorder="1" applyAlignment="1">
      <alignment horizontal="center" vertical="center"/>
    </xf>
    <xf numFmtId="1" fontId="0" fillId="20" borderId="1" xfId="0" applyNumberFormat="1" applyFont="1" applyFill="1" applyBorder="1" applyAlignment="1">
      <alignment horizontal="center" vertical="center" wrapText="1"/>
    </xf>
    <xf numFmtId="0" fontId="0" fillId="20" borderId="1" xfId="0" applyFill="1" applyBorder="1" applyAlignment="1">
      <alignment horizontal="center" vertical="center" wrapText="1"/>
    </xf>
    <xf numFmtId="9" fontId="0" fillId="20" borderId="1" xfId="3" applyNumberFormat="1" applyFont="1" applyFill="1" applyBorder="1" applyAlignment="1">
      <alignment horizontal="center" vertical="center" wrapText="1"/>
    </xf>
    <xf numFmtId="14" fontId="0" fillId="20" borderId="1" xfId="0" applyNumberFormat="1" applyFill="1" applyBorder="1" applyAlignment="1">
      <alignment horizontal="center" vertical="center" wrapText="1"/>
    </xf>
    <xf numFmtId="0" fontId="18" fillId="20"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169" fontId="12" fillId="20" borderId="1" xfId="0" applyNumberFormat="1" applyFont="1" applyFill="1" applyBorder="1" applyAlignment="1">
      <alignment horizontal="center" vertical="center" wrapText="1"/>
    </xf>
    <xf numFmtId="0" fontId="12" fillId="20" borderId="11" xfId="0" applyFont="1" applyFill="1" applyBorder="1" applyAlignment="1">
      <alignment horizontal="center" vertical="center" wrapText="1"/>
    </xf>
    <xf numFmtId="9" fontId="0" fillId="20" borderId="1" xfId="0" applyNumberFormat="1" applyFont="1" applyFill="1" applyBorder="1" applyAlignment="1">
      <alignment horizontal="center" vertical="center"/>
    </xf>
    <xf numFmtId="9" fontId="0" fillId="20" borderId="1" xfId="0" applyNumberFormat="1" applyFont="1" applyFill="1" applyBorder="1" applyAlignment="1">
      <alignment horizontal="center" vertical="center" wrapText="1"/>
    </xf>
    <xf numFmtId="0" fontId="0" fillId="20" borderId="4" xfId="0" applyFont="1" applyFill="1" applyBorder="1" applyAlignment="1">
      <alignment horizontal="center" vertical="center" wrapText="1"/>
    </xf>
    <xf numFmtId="9" fontId="0" fillId="20" borderId="4" xfId="0" applyNumberFormat="1" applyFont="1" applyFill="1" applyBorder="1" applyAlignment="1">
      <alignment horizontal="center" vertical="center"/>
    </xf>
    <xf numFmtId="9" fontId="0" fillId="20" borderId="4" xfId="0" applyNumberFormat="1" applyFont="1" applyFill="1" applyBorder="1" applyAlignment="1">
      <alignment horizontal="center" vertical="center" wrapText="1"/>
    </xf>
    <xf numFmtId="0" fontId="0" fillId="20" borderId="4" xfId="0" applyFill="1" applyBorder="1" applyAlignment="1">
      <alignment horizontal="center" vertical="center" wrapText="1"/>
    </xf>
    <xf numFmtId="9" fontId="0" fillId="20" borderId="4" xfId="3" applyNumberFormat="1" applyFont="1" applyFill="1" applyBorder="1" applyAlignment="1">
      <alignment horizontal="center" vertical="center" wrapText="1"/>
    </xf>
    <xf numFmtId="14" fontId="0" fillId="20" borderId="4" xfId="0" applyNumberFormat="1" applyFill="1" applyBorder="1" applyAlignment="1">
      <alignment horizontal="center" vertical="center" wrapText="1"/>
    </xf>
    <xf numFmtId="0" fontId="18" fillId="20" borderId="4" xfId="0" applyFont="1" applyFill="1" applyBorder="1" applyAlignment="1">
      <alignment horizontal="center" vertical="center" wrapText="1"/>
    </xf>
    <xf numFmtId="0" fontId="12" fillId="20" borderId="4" xfId="0" applyFont="1" applyFill="1" applyBorder="1" applyAlignment="1">
      <alignment horizontal="center" vertical="center" wrapText="1"/>
    </xf>
    <xf numFmtId="169" fontId="12" fillId="20" borderId="4" xfId="0" applyNumberFormat="1" applyFont="1" applyFill="1" applyBorder="1" applyAlignment="1">
      <alignment horizontal="center" vertical="center" wrapText="1"/>
    </xf>
    <xf numFmtId="0" fontId="12" fillId="20" borderId="40" xfId="0" applyFont="1" applyFill="1" applyBorder="1" applyAlignment="1">
      <alignment horizontal="center" vertical="center" wrapText="1"/>
    </xf>
    <xf numFmtId="0" fontId="0" fillId="20" borderId="40" xfId="0" applyFont="1" applyFill="1" applyBorder="1" applyAlignment="1">
      <alignment horizontal="center" vertical="center" wrapText="1"/>
    </xf>
    <xf numFmtId="0" fontId="0" fillId="20" borderId="40" xfId="0" applyFont="1" applyFill="1" applyBorder="1" applyAlignment="1">
      <alignment horizontal="center" vertical="center"/>
    </xf>
    <xf numFmtId="1" fontId="0" fillId="20" borderId="40" xfId="0" applyNumberFormat="1" applyFont="1" applyFill="1" applyBorder="1" applyAlignment="1">
      <alignment horizontal="center" vertical="center" wrapText="1"/>
    </xf>
    <xf numFmtId="0" fontId="0" fillId="20" borderId="40" xfId="0" applyFill="1" applyBorder="1" applyAlignment="1">
      <alignment horizontal="center" vertical="center" wrapText="1"/>
    </xf>
    <xf numFmtId="9" fontId="0" fillId="20" borderId="40" xfId="3" applyNumberFormat="1" applyFont="1" applyFill="1" applyBorder="1" applyAlignment="1">
      <alignment horizontal="center" vertical="center" wrapText="1"/>
    </xf>
    <xf numFmtId="14" fontId="0" fillId="20" borderId="40" xfId="0" applyNumberFormat="1" applyFill="1" applyBorder="1" applyAlignment="1">
      <alignment horizontal="center" vertical="center" wrapText="1"/>
    </xf>
    <xf numFmtId="0" fontId="18" fillId="20" borderId="40" xfId="0" applyFont="1" applyFill="1" applyBorder="1" applyAlignment="1">
      <alignment horizontal="center" vertical="center" wrapText="1"/>
    </xf>
    <xf numFmtId="169" fontId="12" fillId="20" borderId="40" xfId="0" applyNumberFormat="1" applyFont="1" applyFill="1" applyBorder="1" applyAlignment="1">
      <alignment horizontal="center" vertical="center" wrapText="1"/>
    </xf>
    <xf numFmtId="0" fontId="12" fillId="20" borderId="4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26" fillId="0" borderId="0" xfId="0" applyFont="1" applyFill="1" applyAlignment="1">
      <alignment horizontal="center" vertical="center" wrapText="1"/>
    </xf>
    <xf numFmtId="0" fontId="0" fillId="0" borderId="0" xfId="0" applyFill="1" applyAlignment="1">
      <alignment horizontal="left" vertical="center" wrapText="1"/>
    </xf>
    <xf numFmtId="0" fontId="4" fillId="0" borderId="0" xfId="0" applyFont="1" applyFill="1" applyBorder="1" applyAlignment="1" applyProtection="1">
      <alignment horizontal="center" vertical="center"/>
      <protection locked="0"/>
    </xf>
    <xf numFmtId="0" fontId="27" fillId="0" borderId="0" xfId="0" applyFont="1"/>
    <xf numFmtId="0" fontId="26" fillId="10" borderId="3" xfId="0" applyFont="1" applyFill="1" applyBorder="1" applyAlignment="1">
      <alignment vertical="center" wrapText="1"/>
    </xf>
    <xf numFmtId="0" fontId="26" fillId="10" borderId="3" xfId="0" applyFont="1" applyFill="1" applyBorder="1" applyAlignment="1">
      <alignment horizontal="center" vertical="center" wrapText="1"/>
    </xf>
    <xf numFmtId="10" fontId="26" fillId="10" borderId="3" xfId="0" applyNumberFormat="1" applyFont="1" applyFill="1" applyBorder="1" applyAlignment="1">
      <alignment horizontal="center" vertical="center" wrapText="1"/>
    </xf>
    <xf numFmtId="9" fontId="26" fillId="10" borderId="3" xfId="0" applyNumberFormat="1" applyFont="1" applyFill="1" applyBorder="1" applyAlignment="1">
      <alignment horizontal="center" vertical="center" wrapText="1"/>
    </xf>
    <xf numFmtId="0" fontId="26" fillId="10" borderId="3" xfId="0" applyFont="1" applyFill="1" applyBorder="1" applyAlignment="1">
      <alignment horizontal="left" vertical="center" wrapText="1"/>
    </xf>
    <xf numFmtId="9" fontId="26" fillId="10" borderId="3" xfId="0" applyNumberFormat="1" applyFont="1" applyFill="1" applyBorder="1" applyAlignment="1">
      <alignment horizontal="center" vertical="center"/>
    </xf>
    <xf numFmtId="14" fontId="27" fillId="10" borderId="3" xfId="0" applyNumberFormat="1" applyFont="1" applyFill="1" applyBorder="1" applyAlignment="1">
      <alignment horizontal="center" vertical="center" wrapText="1"/>
    </xf>
    <xf numFmtId="9" fontId="7" fillId="10" borderId="3" xfId="0" applyNumberFormat="1" applyFont="1" applyFill="1" applyBorder="1" applyAlignment="1">
      <alignment horizontal="center" vertical="center" wrapText="1"/>
    </xf>
    <xf numFmtId="0" fontId="7" fillId="10" borderId="3" xfId="0" applyFont="1" applyFill="1" applyBorder="1" applyAlignment="1">
      <alignment horizontal="left" vertical="center" wrapText="1"/>
    </xf>
    <xf numFmtId="0" fontId="7" fillId="10" borderId="3" xfId="0" applyFont="1" applyFill="1" applyBorder="1" applyAlignment="1">
      <alignment vertical="center" wrapText="1"/>
    </xf>
    <xf numFmtId="170" fontId="6" fillId="10" borderId="3" xfId="0" applyNumberFormat="1" applyFont="1" applyFill="1" applyBorder="1" applyAlignment="1">
      <alignment horizontal="center" vertical="center" wrapText="1"/>
    </xf>
    <xf numFmtId="0" fontId="26" fillId="10" borderId="27" xfId="0" applyFont="1" applyFill="1" applyBorder="1" applyAlignment="1">
      <alignment horizontal="center" vertical="center" wrapText="1"/>
    </xf>
    <xf numFmtId="0" fontId="26" fillId="10" borderId="1" xfId="0" applyFont="1" applyFill="1" applyBorder="1" applyAlignment="1">
      <alignment horizontal="center" vertical="center" wrapText="1"/>
    </xf>
    <xf numFmtId="10" fontId="26"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14" fontId="7" fillId="10" borderId="1" xfId="0" applyNumberFormat="1" applyFont="1" applyFill="1" applyBorder="1" applyAlignment="1">
      <alignment horizontal="center" vertical="center" wrapText="1"/>
    </xf>
    <xf numFmtId="9" fontId="7" fillId="10" borderId="1" xfId="0" applyNumberFormat="1" applyFont="1" applyFill="1" applyBorder="1" applyAlignment="1">
      <alignment horizontal="center" vertical="center" wrapText="1"/>
    </xf>
    <xf numFmtId="0" fontId="7" fillId="10" borderId="1" xfId="0" applyFont="1" applyFill="1" applyBorder="1" applyAlignment="1">
      <alignment horizontal="left" vertical="center" wrapText="1"/>
    </xf>
    <xf numFmtId="0" fontId="26" fillId="10" borderId="11" xfId="0" applyFont="1" applyFill="1" applyBorder="1" applyAlignment="1">
      <alignment horizontal="center" vertical="center" wrapText="1"/>
    </xf>
    <xf numFmtId="0" fontId="26" fillId="10" borderId="1" xfId="0" applyFont="1" applyFill="1" applyBorder="1" applyAlignment="1">
      <alignment horizontal="left" vertical="center" wrapText="1"/>
    </xf>
    <xf numFmtId="9" fontId="26" fillId="10" borderId="1" xfId="0" applyNumberFormat="1" applyFont="1" applyFill="1" applyBorder="1" applyAlignment="1">
      <alignment horizontal="center" vertical="center"/>
    </xf>
    <xf numFmtId="0" fontId="26" fillId="10" borderId="1" xfId="0" applyFont="1" applyFill="1" applyBorder="1" applyAlignment="1">
      <alignment horizontal="center" vertical="center"/>
    </xf>
    <xf numFmtId="6" fontId="33" fillId="10" borderId="1" xfId="0" applyNumberFormat="1" applyFont="1" applyFill="1" applyBorder="1" applyAlignment="1">
      <alignment horizontal="center" vertical="center"/>
    </xf>
    <xf numFmtId="0" fontId="7" fillId="10" borderId="11" xfId="0" applyFont="1" applyFill="1" applyBorder="1" applyAlignment="1">
      <alignment horizontal="center" vertical="center" wrapText="1"/>
    </xf>
    <xf numFmtId="9" fontId="26" fillId="10" borderId="1" xfId="0" applyNumberFormat="1" applyFont="1" applyFill="1" applyBorder="1" applyAlignment="1">
      <alignment horizontal="center" vertical="center" wrapText="1"/>
    </xf>
    <xf numFmtId="9" fontId="26" fillId="10" borderId="1" xfId="0" applyNumberFormat="1" applyFont="1" applyFill="1" applyBorder="1" applyAlignment="1">
      <alignment horizontal="left" vertical="center" wrapText="1"/>
    </xf>
    <xf numFmtId="14" fontId="27" fillId="10" borderId="1" xfId="0" applyNumberFormat="1" applyFont="1" applyFill="1" applyBorder="1" applyAlignment="1">
      <alignment horizontal="center" vertical="center" wrapText="1"/>
    </xf>
    <xf numFmtId="171" fontId="6" fillId="10" borderId="1" xfId="8" applyFont="1" applyFill="1" applyBorder="1" applyAlignment="1">
      <alignment horizontal="center" vertical="center"/>
    </xf>
    <xf numFmtId="0" fontId="27" fillId="10" borderId="1" xfId="0" applyFont="1" applyFill="1" applyBorder="1" applyAlignment="1">
      <alignment vertical="center" wrapText="1"/>
    </xf>
    <xf numFmtId="173" fontId="33" fillId="10" borderId="1" xfId="0" applyNumberFormat="1" applyFont="1" applyFill="1" applyBorder="1" applyAlignment="1">
      <alignment horizontal="center" vertical="center" wrapText="1"/>
    </xf>
    <xf numFmtId="0" fontId="26" fillId="10" borderId="1" xfId="0" applyFont="1" applyFill="1" applyBorder="1" applyAlignment="1">
      <alignment horizontal="left" wrapText="1"/>
    </xf>
    <xf numFmtId="9" fontId="7" fillId="10" borderId="1" xfId="0" applyNumberFormat="1" applyFont="1" applyFill="1" applyBorder="1" applyAlignment="1">
      <alignment vertical="center" wrapText="1"/>
    </xf>
    <xf numFmtId="10"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9" fillId="10" borderId="1" xfId="0" applyFont="1" applyFill="1" applyBorder="1" applyAlignment="1">
      <alignment vertical="center" wrapText="1"/>
    </xf>
    <xf numFmtId="0" fontId="37" fillId="10" borderId="1" xfId="0" applyFont="1" applyFill="1" applyBorder="1" applyAlignment="1">
      <alignment horizontal="center" vertical="center" wrapText="1"/>
    </xf>
    <xf numFmtId="0" fontId="37" fillId="10" borderId="1" xfId="0" applyFont="1" applyFill="1" applyBorder="1" applyAlignment="1">
      <alignment vertical="center" wrapText="1"/>
    </xf>
    <xf numFmtId="0" fontId="26" fillId="0" borderId="0" xfId="0" applyFont="1"/>
    <xf numFmtId="9" fontId="7" fillId="10" borderId="1" xfId="3" applyFont="1" applyFill="1" applyBorder="1" applyAlignment="1">
      <alignment vertical="center" wrapText="1"/>
    </xf>
    <xf numFmtId="170" fontId="6" fillId="10" borderId="1" xfId="0" applyNumberFormat="1"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locked="0"/>
    </xf>
    <xf numFmtId="9" fontId="6" fillId="10" borderId="1" xfId="0" applyNumberFormat="1" applyFont="1" applyFill="1" applyBorder="1" applyAlignment="1">
      <alignment horizontal="center" vertical="center"/>
    </xf>
    <xf numFmtId="14" fontId="26" fillId="10" borderId="1" xfId="0" applyNumberFormat="1" applyFont="1" applyFill="1" applyBorder="1" applyAlignment="1">
      <alignment horizontal="center" vertical="center" wrapText="1"/>
    </xf>
    <xf numFmtId="10" fontId="7" fillId="10" borderId="1" xfId="0" applyNumberFormat="1" applyFont="1" applyFill="1" applyBorder="1" applyAlignment="1">
      <alignment horizontal="center" vertical="center" wrapText="1"/>
    </xf>
    <xf numFmtId="10" fontId="39" fillId="10" borderId="1" xfId="0" applyNumberFormat="1" applyFont="1" applyFill="1" applyBorder="1" applyAlignment="1">
      <alignment horizontal="center" vertical="center"/>
    </xf>
    <xf numFmtId="9" fontId="27" fillId="10" borderId="1" xfId="0" applyNumberFormat="1" applyFont="1" applyFill="1" applyBorder="1" applyAlignment="1">
      <alignment horizontal="center" vertical="center"/>
    </xf>
    <xf numFmtId="9" fontId="29" fillId="21" borderId="1" xfId="10" applyNumberFormat="1" applyFont="1" applyFill="1" applyBorder="1" applyAlignment="1">
      <alignment horizontal="center" vertical="center"/>
    </xf>
    <xf numFmtId="0" fontId="27" fillId="10" borderId="0" xfId="0" applyFont="1" applyFill="1"/>
    <xf numFmtId="9" fontId="29" fillId="21" borderId="1" xfId="10" applyNumberFormat="1" applyFont="1" applyFill="1" applyBorder="1" applyAlignment="1">
      <alignment horizontal="center" vertical="center" wrapText="1"/>
    </xf>
    <xf numFmtId="0" fontId="27" fillId="10" borderId="1" xfId="0" applyFont="1" applyFill="1" applyBorder="1"/>
    <xf numFmtId="166" fontId="7" fillId="10" borderId="1" xfId="0" applyNumberFormat="1" applyFont="1" applyFill="1" applyBorder="1" applyAlignment="1">
      <alignment horizontal="center" vertical="center" wrapText="1"/>
    </xf>
    <xf numFmtId="175" fontId="7" fillId="10" borderId="1" xfId="0" applyNumberFormat="1" applyFont="1" applyFill="1" applyBorder="1" applyAlignment="1">
      <alignment horizontal="center" vertical="center" wrapText="1"/>
    </xf>
    <xf numFmtId="0" fontId="27" fillId="10" borderId="1" xfId="0" applyFont="1" applyFill="1" applyBorder="1" applyAlignment="1">
      <alignment horizontal="center"/>
    </xf>
    <xf numFmtId="174" fontId="33" fillId="10" borderId="1" xfId="0" applyNumberFormat="1" applyFont="1" applyFill="1" applyBorder="1" applyAlignment="1">
      <alignment horizontal="center" vertical="center"/>
    </xf>
    <xf numFmtId="0" fontId="27" fillId="10" borderId="1" xfId="0" applyFont="1" applyFill="1" applyBorder="1" applyAlignment="1">
      <alignment wrapText="1"/>
    </xf>
    <xf numFmtId="172" fontId="29" fillId="21" borderId="1" xfId="9" applyFont="1" applyFill="1" applyBorder="1" applyAlignment="1">
      <alignment vertical="center" wrapText="1"/>
    </xf>
    <xf numFmtId="0" fontId="29" fillId="21" borderId="1" xfId="0" applyFont="1" applyFill="1" applyBorder="1" applyAlignment="1">
      <alignment vertical="center" wrapText="1"/>
    </xf>
    <xf numFmtId="172" fontId="29" fillId="21" borderId="1" xfId="9" applyFont="1" applyFill="1" applyBorder="1" applyAlignment="1">
      <alignment horizontal="center" vertical="center" wrapText="1"/>
    </xf>
    <xf numFmtId="10" fontId="29" fillId="21" borderId="1" xfId="9" applyNumberFormat="1" applyFont="1" applyFill="1" applyBorder="1" applyAlignment="1">
      <alignment horizontal="center" vertical="center" wrapText="1"/>
    </xf>
    <xf numFmtId="9" fontId="27" fillId="10" borderId="1" xfId="0" applyNumberFormat="1" applyFont="1" applyFill="1" applyBorder="1" applyAlignment="1">
      <alignment horizontal="center" vertical="center" wrapText="1"/>
    </xf>
    <xf numFmtId="0" fontId="27" fillId="10" borderId="11" xfId="0" applyFont="1" applyFill="1" applyBorder="1" applyAlignment="1">
      <alignment horizontal="center" vertical="center" wrapText="1"/>
    </xf>
    <xf numFmtId="9" fontId="7" fillId="10" borderId="1" xfId="0" applyNumberFormat="1" applyFont="1" applyFill="1" applyBorder="1" applyAlignment="1">
      <alignment horizontal="center" vertical="center"/>
    </xf>
    <xf numFmtId="0" fontId="26" fillId="10" borderId="40" xfId="0" applyFont="1" applyFill="1" applyBorder="1" applyAlignment="1">
      <alignment vertical="center" wrapText="1"/>
    </xf>
    <xf numFmtId="0" fontId="6" fillId="10" borderId="40" xfId="0" applyFont="1" applyFill="1" applyBorder="1" applyAlignment="1">
      <alignment horizontal="center" vertical="center" wrapText="1"/>
    </xf>
    <xf numFmtId="0" fontId="7" fillId="10" borderId="40" xfId="0" applyFont="1" applyFill="1" applyBorder="1" applyAlignment="1">
      <alignment vertical="center" wrapText="1"/>
    </xf>
    <xf numFmtId="0" fontId="7" fillId="10" borderId="40" xfId="0" applyFont="1" applyFill="1" applyBorder="1" applyAlignment="1">
      <alignment horizontal="center" vertical="center" wrapText="1"/>
    </xf>
    <xf numFmtId="9" fontId="6" fillId="10" borderId="40" xfId="0" applyNumberFormat="1" applyFont="1" applyFill="1" applyBorder="1" applyAlignment="1">
      <alignment horizontal="center" vertical="center"/>
    </xf>
    <xf numFmtId="9" fontId="7" fillId="10" borderId="40" xfId="0" applyNumberFormat="1" applyFont="1" applyFill="1" applyBorder="1" applyAlignment="1">
      <alignment horizontal="center" vertical="center" wrapText="1"/>
    </xf>
    <xf numFmtId="0" fontId="7" fillId="10" borderId="40" xfId="0" applyFont="1" applyFill="1" applyBorder="1" applyAlignment="1">
      <alignment horizontal="left" vertical="center" wrapText="1"/>
    </xf>
    <xf numFmtId="14" fontId="27" fillId="10" borderId="40" xfId="0" applyNumberFormat="1" applyFont="1" applyFill="1" applyBorder="1" applyAlignment="1">
      <alignment horizontal="center" vertical="center" wrapText="1"/>
    </xf>
    <xf numFmtId="0" fontId="7" fillId="10" borderId="43" xfId="0" applyFont="1" applyFill="1" applyBorder="1" applyAlignment="1">
      <alignment horizontal="center" vertical="center" wrapText="1"/>
    </xf>
    <xf numFmtId="0" fontId="33" fillId="10" borderId="0" xfId="0" applyFont="1" applyFill="1" applyAlignment="1">
      <alignment horizontal="center" vertical="center"/>
    </xf>
    <xf numFmtId="0" fontId="0" fillId="10" borderId="0" xfId="0" applyFill="1" applyAlignment="1">
      <alignment horizontal="center"/>
    </xf>
    <xf numFmtId="0" fontId="26" fillId="10" borderId="0" xfId="0" applyFont="1" applyFill="1" applyAlignment="1">
      <alignment horizontal="center" vertical="center"/>
    </xf>
    <xf numFmtId="0" fontId="0" fillId="10" borderId="0" xfId="0" applyFill="1" applyAlignment="1">
      <alignment horizontal="left"/>
    </xf>
    <xf numFmtId="0" fontId="0" fillId="10" borderId="0" xfId="0" applyFill="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0" fillId="0" borderId="0" xfId="0" applyAlignment="1">
      <alignment horizontal="left"/>
    </xf>
    <xf numFmtId="0" fontId="14" fillId="0" borderId="0" xfId="0" applyFont="1"/>
    <xf numFmtId="0" fontId="14" fillId="0" borderId="0" xfId="0" applyFont="1" applyFill="1"/>
    <xf numFmtId="0" fontId="14" fillId="0" borderId="0" xfId="0" applyFont="1" applyFill="1" applyAlignment="1">
      <alignment vertical="center" wrapText="1"/>
    </xf>
    <xf numFmtId="9"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0" xfId="0" applyFont="1" applyAlignment="1">
      <alignment horizontal="center"/>
    </xf>
    <xf numFmtId="0" fontId="14"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15" fillId="0" borderId="1" xfId="0" applyNumberFormat="1" applyFont="1" applyFill="1" applyBorder="1" applyAlignment="1">
      <alignment horizontal="center" vertical="center" wrapText="1"/>
    </xf>
    <xf numFmtId="9" fontId="15" fillId="0" borderId="40"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14" fontId="15" fillId="0" borderId="40"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14" fillId="0" borderId="0" xfId="0" applyFont="1" applyFill="1" applyAlignment="1">
      <alignment horizontal="center"/>
    </xf>
    <xf numFmtId="9" fontId="15" fillId="0" borderId="4"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6"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 xfId="0" applyFont="1" applyFill="1" applyBorder="1" applyAlignment="1">
      <alignment horizontal="center" vertical="center" wrapText="1"/>
    </xf>
    <xf numFmtId="165" fontId="10" fillId="2" borderId="4" xfId="1" applyNumberFormat="1" applyFont="1" applyFill="1" applyBorder="1" applyAlignment="1" applyProtection="1">
      <alignment horizontal="center" vertical="center" textRotation="255" wrapText="1"/>
      <protection locked="0"/>
    </xf>
    <xf numFmtId="165" fontId="10" fillId="2" borderId="6" xfId="1" applyNumberFormat="1" applyFont="1" applyFill="1" applyBorder="1" applyAlignment="1" applyProtection="1">
      <alignment horizontal="center" vertical="center" textRotation="255" wrapText="1"/>
      <protection locked="0"/>
    </xf>
    <xf numFmtId="165" fontId="5" fillId="2" borderId="4" xfId="1" applyNumberFormat="1" applyFont="1" applyFill="1" applyBorder="1" applyAlignment="1" applyProtection="1">
      <alignment horizontal="center" vertical="center" textRotation="255" wrapText="1"/>
      <protection locked="0"/>
    </xf>
    <xf numFmtId="165" fontId="5" fillId="2" borderId="6" xfId="1" applyNumberFormat="1" applyFont="1" applyFill="1" applyBorder="1" applyAlignment="1" applyProtection="1">
      <alignment horizontal="center" vertical="center" textRotation="255" wrapTex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2" fillId="0" borderId="1" xfId="0" applyFont="1" applyBorder="1" applyAlignment="1">
      <alignment horizont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14" fontId="14" fillId="0" borderId="18" xfId="0" applyNumberFormat="1" applyFont="1" applyBorder="1" applyAlignment="1">
      <alignment horizontal="center" vertical="center"/>
    </xf>
    <xf numFmtId="14" fontId="14" fillId="0" borderId="19" xfId="0" applyNumberFormat="1" applyFont="1" applyBorder="1" applyAlignment="1">
      <alignment horizontal="center" vertical="center"/>
    </xf>
    <xf numFmtId="14" fontId="14" fillId="0" borderId="20"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27" fillId="10" borderId="4"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6"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9" fontId="7" fillId="10" borderId="4" xfId="0" applyNumberFormat="1" applyFont="1" applyFill="1" applyBorder="1" applyAlignment="1">
      <alignment horizontal="center" vertical="center" wrapText="1"/>
    </xf>
    <xf numFmtId="0" fontId="27" fillId="10" borderId="4" xfId="0" applyFont="1" applyFill="1" applyBorder="1" applyAlignment="1">
      <alignment horizontal="center"/>
    </xf>
    <xf numFmtId="0" fontId="27" fillId="10" borderId="7" xfId="0" applyFont="1" applyFill="1" applyBorder="1" applyAlignment="1">
      <alignment horizontal="center"/>
    </xf>
    <xf numFmtId="0" fontId="27" fillId="10" borderId="6" xfId="0" applyFont="1" applyFill="1" applyBorder="1" applyAlignment="1">
      <alignment horizontal="center"/>
    </xf>
    <xf numFmtId="0" fontId="27" fillId="10" borderId="1" xfId="0" applyFont="1" applyFill="1" applyBorder="1" applyAlignment="1">
      <alignment horizontal="center"/>
    </xf>
    <xf numFmtId="0" fontId="27" fillId="10" borderId="11" xfId="0" applyFont="1" applyFill="1" applyBorder="1" applyAlignment="1">
      <alignment horizontal="center" vertical="center"/>
    </xf>
    <xf numFmtId="0" fontId="7" fillId="10" borderId="7"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6" fillId="10" borderId="4"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6" xfId="0" applyFont="1" applyFill="1" applyBorder="1" applyAlignment="1">
      <alignment horizontal="center" vertical="center" wrapText="1"/>
    </xf>
    <xf numFmtId="9" fontId="6" fillId="10" borderId="4"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xf>
    <xf numFmtId="9" fontId="6" fillId="10" borderId="6" xfId="0" applyNumberFormat="1" applyFont="1" applyFill="1" applyBorder="1" applyAlignment="1">
      <alignment horizontal="center" vertical="center"/>
    </xf>
    <xf numFmtId="0" fontId="7" fillId="10" borderId="1" xfId="0" applyFont="1" applyFill="1" applyBorder="1" applyAlignment="1">
      <alignment horizontal="left" vertical="center" wrapText="1"/>
    </xf>
    <xf numFmtId="9" fontId="7" fillId="10" borderId="1" xfId="0" applyNumberFormat="1" applyFont="1" applyFill="1" applyBorder="1" applyAlignment="1">
      <alignment horizontal="center" vertical="center"/>
    </xf>
    <xf numFmtId="9" fontId="7"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6" xfId="0" applyFont="1" applyFill="1" applyBorder="1" applyAlignment="1">
      <alignment horizontal="center" vertical="center" wrapText="1"/>
    </xf>
    <xf numFmtId="173" fontId="33" fillId="10" borderId="1" xfId="0" applyNumberFormat="1" applyFont="1" applyFill="1" applyBorder="1" applyAlignment="1">
      <alignment horizontal="center" vertical="center" wrapText="1"/>
    </xf>
    <xf numFmtId="0" fontId="7" fillId="10" borderId="11" xfId="0" applyFont="1" applyFill="1" applyBorder="1" applyAlignment="1">
      <alignment horizontal="center" vertical="center" wrapText="1"/>
    </xf>
    <xf numFmtId="173" fontId="7" fillId="10" borderId="1" xfId="0" applyNumberFormat="1" applyFont="1" applyFill="1" applyBorder="1" applyAlignment="1">
      <alignment horizontal="center" vertical="center" wrapText="1"/>
    </xf>
    <xf numFmtId="9" fontId="7" fillId="10" borderId="7" xfId="0" applyNumberFormat="1" applyFont="1" applyFill="1" applyBorder="1" applyAlignment="1">
      <alignment horizontal="center" vertical="center" wrapText="1"/>
    </xf>
    <xf numFmtId="9" fontId="7" fillId="10" borderId="6" xfId="0" applyNumberFormat="1"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0" borderId="1" xfId="0" applyFont="1" applyFill="1" applyBorder="1" applyAlignment="1">
      <alignment horizontal="center"/>
    </xf>
    <xf numFmtId="0" fontId="26" fillId="10" borderId="11" xfId="0" applyFont="1" applyFill="1" applyBorder="1" applyAlignment="1">
      <alignment horizontal="center" vertical="center" wrapText="1"/>
    </xf>
    <xf numFmtId="9" fontId="6" fillId="10" borderId="4" xfId="0" applyNumberFormat="1" applyFont="1" applyFill="1" applyBorder="1" applyAlignment="1">
      <alignment horizontal="center" vertical="center" wrapText="1"/>
    </xf>
    <xf numFmtId="9" fontId="6" fillId="10" borderId="7" xfId="0" applyNumberFormat="1" applyFont="1" applyFill="1" applyBorder="1" applyAlignment="1">
      <alignment horizontal="center" vertical="center" wrapText="1"/>
    </xf>
    <xf numFmtId="9" fontId="6" fillId="10" borderId="6"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xf>
    <xf numFmtId="9"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9" fontId="26" fillId="10" borderId="1" xfId="0" applyNumberFormat="1" applyFont="1" applyFill="1" applyBorder="1" applyAlignment="1">
      <alignment horizontal="center" vertical="center"/>
    </xf>
    <xf numFmtId="0" fontId="26" fillId="10" borderId="1" xfId="0" applyFont="1" applyFill="1" applyBorder="1" applyAlignment="1">
      <alignment horizontal="left" vertical="center" wrapText="1"/>
    </xf>
    <xf numFmtId="164" fontId="26" fillId="10" borderId="1" xfId="2" applyFont="1" applyFill="1" applyBorder="1" applyAlignment="1">
      <alignment horizontal="center" vertical="center"/>
    </xf>
    <xf numFmtId="166" fontId="26" fillId="1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14" fontId="26" fillId="10" borderId="1" xfId="0" applyNumberFormat="1" applyFont="1" applyFill="1" applyBorder="1" applyAlignment="1">
      <alignment horizontal="center" vertical="center" wrapText="1"/>
    </xf>
    <xf numFmtId="174" fontId="6" fillId="10" borderId="1" xfId="0" applyNumberFormat="1" applyFont="1" applyFill="1" applyBorder="1" applyAlignment="1">
      <alignment horizontal="center" vertical="center" wrapText="1"/>
    </xf>
    <xf numFmtId="0" fontId="27" fillId="10" borderId="1" xfId="0" applyFont="1" applyFill="1" applyBorder="1" applyAlignment="1">
      <alignment horizontal="left" vertical="center" wrapText="1"/>
    </xf>
    <xf numFmtId="174" fontId="7" fillId="10" borderId="1" xfId="0" applyNumberFormat="1" applyFont="1" applyFill="1" applyBorder="1" applyAlignment="1">
      <alignment horizontal="center" vertical="center" wrapText="1"/>
    </xf>
    <xf numFmtId="171" fontId="7" fillId="10" borderId="1" xfId="8" applyFont="1" applyFill="1" applyBorder="1" applyAlignment="1">
      <alignment horizontal="center" vertical="center" wrapText="1"/>
    </xf>
    <xf numFmtId="171" fontId="7" fillId="10" borderId="4" xfId="8" applyFont="1" applyFill="1" applyBorder="1" applyAlignment="1">
      <alignment horizontal="center" vertical="center" wrapText="1"/>
    </xf>
    <xf numFmtId="171" fontId="7" fillId="10" borderId="7" xfId="8" applyFont="1" applyFill="1" applyBorder="1" applyAlignment="1">
      <alignment horizontal="center" vertical="center" wrapText="1"/>
    </xf>
    <xf numFmtId="171" fontId="7" fillId="10" borderId="6" xfId="8" applyFont="1" applyFill="1" applyBorder="1" applyAlignment="1">
      <alignment horizontal="center" vertical="center" wrapText="1"/>
    </xf>
    <xf numFmtId="171" fontId="6" fillId="10" borderId="1" xfId="8" applyFont="1" applyFill="1" applyBorder="1" applyAlignment="1">
      <alignment horizontal="center" vertical="center" wrapText="1"/>
    </xf>
    <xf numFmtId="171" fontId="7" fillId="10" borderId="11" xfId="8" applyFont="1" applyFill="1" applyBorder="1" applyAlignment="1">
      <alignment horizontal="center" vertical="center" wrapText="1"/>
    </xf>
    <xf numFmtId="14" fontId="27" fillId="10" borderId="1" xfId="0" applyNumberFormat="1" applyFont="1" applyFill="1" applyBorder="1" applyAlignment="1">
      <alignment horizontal="center" vertical="center" wrapText="1"/>
    </xf>
    <xf numFmtId="14" fontId="26" fillId="10" borderId="30" xfId="0" applyNumberFormat="1" applyFont="1" applyFill="1" applyBorder="1" applyAlignment="1">
      <alignment horizontal="center" vertical="center" wrapText="1"/>
    </xf>
    <xf numFmtId="14" fontId="26" fillId="10" borderId="32"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170" fontId="6" fillId="10" borderId="4" xfId="0" applyNumberFormat="1" applyFont="1" applyFill="1" applyBorder="1" applyAlignment="1">
      <alignment horizontal="center" vertical="center" wrapText="1"/>
    </xf>
    <xf numFmtId="170" fontId="6" fillId="10" borderId="7" xfId="0" applyNumberFormat="1" applyFont="1" applyFill="1" applyBorder="1" applyAlignment="1">
      <alignment horizontal="center" vertical="center" wrapText="1"/>
    </xf>
    <xf numFmtId="170" fontId="6" fillId="10" borderId="6" xfId="0" applyNumberFormat="1" applyFont="1" applyFill="1" applyBorder="1" applyAlignment="1">
      <alignment horizontal="center" vertical="center" wrapText="1"/>
    </xf>
    <xf numFmtId="14" fontId="26" fillId="10" borderId="4" xfId="0" applyNumberFormat="1" applyFont="1" applyFill="1" applyBorder="1" applyAlignment="1">
      <alignment horizontal="center" vertical="center" wrapText="1"/>
    </xf>
    <xf numFmtId="14" fontId="26" fillId="10" borderId="6" xfId="0" applyNumberFormat="1"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locked="0"/>
    </xf>
    <xf numFmtId="9" fontId="7" fillId="10" borderId="1" xfId="3" applyFont="1" applyFill="1" applyBorder="1" applyAlignment="1">
      <alignment horizontal="center" vertical="center" wrapText="1"/>
    </xf>
    <xf numFmtId="173" fontId="33" fillId="10" borderId="4" xfId="0" applyNumberFormat="1" applyFont="1" applyFill="1" applyBorder="1" applyAlignment="1">
      <alignment horizontal="center" vertical="center" wrapText="1"/>
    </xf>
    <xf numFmtId="173" fontId="33" fillId="10" borderId="7" xfId="0" applyNumberFormat="1" applyFont="1" applyFill="1" applyBorder="1" applyAlignment="1">
      <alignment horizontal="center" vertical="center" wrapText="1"/>
    </xf>
    <xf numFmtId="173" fontId="33" fillId="10" borderId="6" xfId="0" applyNumberFormat="1"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10" borderId="4" xfId="0" applyFont="1" applyFill="1" applyBorder="1" applyAlignment="1">
      <alignment horizontal="left" vertical="center" wrapText="1"/>
    </xf>
    <xf numFmtId="9" fontId="36" fillId="21" borderId="1" xfId="9" applyNumberFormat="1" applyFont="1" applyFill="1" applyBorder="1" applyAlignment="1">
      <alignment horizontal="center" vertical="center" wrapText="1"/>
    </xf>
    <xf numFmtId="9" fontId="6" fillId="10" borderId="8" xfId="0" applyNumberFormat="1"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165" fontId="6" fillId="2" borderId="4" xfId="1" applyNumberFormat="1" applyFont="1" applyFill="1" applyBorder="1" applyAlignment="1" applyProtection="1">
      <alignment horizontal="center" vertical="center" textRotation="255" wrapText="1"/>
      <protection locked="0"/>
    </xf>
    <xf numFmtId="165" fontId="6" fillId="2" borderId="41" xfId="1" applyNumberFormat="1" applyFont="1" applyFill="1" applyBorder="1" applyAlignment="1" applyProtection="1">
      <alignment horizontal="center" vertical="center" textRotation="255" wrapText="1"/>
      <protection locked="0"/>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wrapText="1"/>
      <protection locked="0"/>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4" fontId="0" fillId="0" borderId="18" xfId="0" applyNumberFormat="1" applyBorder="1" applyAlignment="1">
      <alignment horizontal="center" vertical="center"/>
    </xf>
    <xf numFmtId="14" fontId="0" fillId="0" borderId="19" xfId="0" applyNumberFormat="1" applyBorder="1" applyAlignment="1">
      <alignment horizontal="center" vertical="center"/>
    </xf>
    <xf numFmtId="14" fontId="0" fillId="0" borderId="20" xfId="0" applyNumberFormat="1" applyBorder="1" applyAlignment="1">
      <alignment horizontal="center" vertical="center"/>
    </xf>
    <xf numFmtId="0" fontId="0" fillId="19" borderId="9" xfId="0" applyFont="1" applyFill="1" applyBorder="1" applyAlignment="1">
      <alignment horizontal="center" vertical="center" wrapText="1"/>
    </xf>
    <xf numFmtId="0" fontId="0" fillId="19" borderId="3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12" fillId="20" borderId="7" xfId="0" applyFont="1" applyFill="1" applyBorder="1" applyAlignment="1">
      <alignment horizontal="center" vertical="center" wrapText="1"/>
    </xf>
    <xf numFmtId="0" fontId="12" fillId="20" borderId="41" xfId="0" applyFont="1" applyFill="1" applyBorder="1" applyAlignment="1">
      <alignment horizontal="center" vertical="center" wrapText="1"/>
    </xf>
    <xf numFmtId="9" fontId="12" fillId="20" borderId="8" xfId="0" applyNumberFormat="1" applyFont="1" applyFill="1" applyBorder="1" applyAlignment="1">
      <alignment horizontal="center" vertical="center" wrapText="1"/>
    </xf>
    <xf numFmtId="9" fontId="12" fillId="20" borderId="7" xfId="0" applyNumberFormat="1" applyFont="1" applyFill="1" applyBorder="1" applyAlignment="1">
      <alignment horizontal="center" vertical="center" wrapText="1"/>
    </xf>
    <xf numFmtId="9" fontId="12" fillId="20" borderId="41" xfId="0" applyNumberFormat="1" applyFont="1" applyFill="1" applyBorder="1" applyAlignment="1">
      <alignment horizontal="center" vertical="center" wrapText="1"/>
    </xf>
    <xf numFmtId="0" fontId="0" fillId="20" borderId="8" xfId="0" applyFont="1" applyFill="1" applyBorder="1" applyAlignment="1">
      <alignment horizontal="center" vertical="center" wrapText="1"/>
    </xf>
    <xf numFmtId="0" fontId="0" fillId="20" borderId="7" xfId="0" applyFont="1" applyFill="1" applyBorder="1" applyAlignment="1">
      <alignment horizontal="center" vertical="center" wrapText="1"/>
    </xf>
    <xf numFmtId="0" fontId="0" fillId="20" borderId="6" xfId="0" applyFont="1" applyFill="1" applyBorder="1" applyAlignment="1">
      <alignment horizontal="center" vertical="center" wrapText="1"/>
    </xf>
    <xf numFmtId="9" fontId="0" fillId="19" borderId="8" xfId="3" applyNumberFormat="1" applyFont="1" applyFill="1" applyBorder="1" applyAlignment="1">
      <alignment horizontal="center" vertical="center" wrapText="1"/>
    </xf>
    <xf numFmtId="9" fontId="0" fillId="19" borderId="6" xfId="3" applyNumberFormat="1" applyFont="1" applyFill="1" applyBorder="1" applyAlignment="1">
      <alignment horizontal="center" vertical="center" wrapText="1"/>
    </xf>
    <xf numFmtId="0" fontId="12" fillId="19" borderId="8" xfId="0" applyFont="1" applyFill="1" applyBorder="1" applyAlignment="1">
      <alignment horizontal="center" vertical="center" wrapText="1"/>
    </xf>
    <xf numFmtId="0" fontId="12" fillId="19" borderId="6" xfId="0" applyFont="1" applyFill="1" applyBorder="1" applyAlignment="1">
      <alignment horizontal="center" vertical="center" wrapText="1"/>
    </xf>
    <xf numFmtId="169" fontId="12" fillId="19" borderId="8" xfId="0" applyNumberFormat="1" applyFont="1" applyFill="1" applyBorder="1" applyAlignment="1">
      <alignment horizontal="center" vertical="center" wrapText="1"/>
    </xf>
    <xf numFmtId="169" fontId="12" fillId="19" borderId="6" xfId="0" applyNumberFormat="1" applyFont="1" applyFill="1" applyBorder="1" applyAlignment="1">
      <alignment horizontal="center" vertical="center" wrapText="1"/>
    </xf>
    <xf numFmtId="9" fontId="0" fillId="19" borderId="7" xfId="3" applyNumberFormat="1" applyFont="1" applyFill="1" applyBorder="1" applyAlignment="1">
      <alignment horizontal="center" vertical="center" wrapText="1"/>
    </xf>
    <xf numFmtId="14" fontId="0" fillId="19" borderId="8" xfId="0" applyNumberFormat="1" applyFill="1" applyBorder="1" applyAlignment="1">
      <alignment horizontal="center" vertical="center" wrapText="1"/>
    </xf>
    <xf numFmtId="14" fontId="0" fillId="19" borderId="6" xfId="0" applyNumberFormat="1" applyFill="1" applyBorder="1" applyAlignment="1">
      <alignment horizontal="center" vertical="center" wrapText="1"/>
    </xf>
    <xf numFmtId="0" fontId="12" fillId="19" borderId="8" xfId="0" applyFont="1" applyFill="1" applyBorder="1" applyAlignment="1" applyProtection="1">
      <alignment horizontal="center" vertical="center" wrapText="1"/>
      <protection locked="0"/>
    </xf>
    <xf numFmtId="0" fontId="12" fillId="19" borderId="7" xfId="0" applyFont="1" applyFill="1" applyBorder="1" applyAlignment="1" applyProtection="1">
      <alignment horizontal="center" vertical="center" wrapText="1"/>
      <protection locked="0"/>
    </xf>
    <xf numFmtId="0" fontId="12" fillId="19" borderId="6" xfId="0" applyFont="1" applyFill="1" applyBorder="1" applyAlignment="1" applyProtection="1">
      <alignment horizontal="center" vertical="center" wrapText="1"/>
      <protection locked="0"/>
    </xf>
    <xf numFmtId="0" fontId="0" fillId="19" borderId="8" xfId="0" applyFont="1" applyFill="1" applyBorder="1" applyAlignment="1">
      <alignment horizontal="center" vertical="center" wrapText="1"/>
    </xf>
    <xf numFmtId="0" fontId="0" fillId="19" borderId="7" xfId="0" applyFont="1" applyFill="1" applyBorder="1" applyAlignment="1">
      <alignment horizontal="center" vertical="center" wrapText="1"/>
    </xf>
    <xf numFmtId="0" fontId="0" fillId="19" borderId="6" xfId="0" applyFont="1" applyFill="1" applyBorder="1" applyAlignment="1">
      <alignment horizontal="center" vertical="center" wrapText="1"/>
    </xf>
    <xf numFmtId="9" fontId="0" fillId="19" borderId="8" xfId="0" applyNumberFormat="1" applyFont="1" applyFill="1" applyBorder="1" applyAlignment="1">
      <alignment horizontal="center" vertical="center"/>
    </xf>
    <xf numFmtId="9" fontId="0" fillId="19" borderId="7" xfId="0" applyNumberFormat="1" applyFont="1" applyFill="1" applyBorder="1" applyAlignment="1">
      <alignment horizontal="center" vertical="center"/>
    </xf>
    <xf numFmtId="9" fontId="0" fillId="19" borderId="6" xfId="0" applyNumberFormat="1" applyFont="1" applyFill="1" applyBorder="1" applyAlignment="1">
      <alignment horizontal="center" vertical="center"/>
    </xf>
    <xf numFmtId="0" fontId="12" fillId="19" borderId="7"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12" fillId="19" borderId="40" xfId="0" applyFont="1" applyFill="1" applyBorder="1" applyAlignment="1">
      <alignment horizontal="center" vertical="center" wrapText="1"/>
    </xf>
    <xf numFmtId="9" fontId="12" fillId="19" borderId="3" xfId="0" applyNumberFormat="1" applyFont="1" applyFill="1" applyBorder="1" applyAlignment="1">
      <alignment horizontal="center" vertical="center" wrapText="1"/>
    </xf>
    <xf numFmtId="9" fontId="12" fillId="19" borderId="6" xfId="0" applyNumberFormat="1" applyFont="1" applyFill="1" applyBorder="1" applyAlignment="1">
      <alignment horizontal="center" vertical="center" wrapText="1"/>
    </xf>
    <xf numFmtId="9" fontId="12" fillId="19" borderId="1" xfId="0" applyNumberFormat="1" applyFont="1" applyFill="1" applyBorder="1" applyAlignment="1">
      <alignment horizontal="center" vertical="center" wrapText="1"/>
    </xf>
    <xf numFmtId="9" fontId="12" fillId="19" borderId="40" xfId="0" applyNumberFormat="1" applyFont="1" applyFill="1" applyBorder="1" applyAlignment="1">
      <alignment horizontal="center" vertical="center" wrapText="1"/>
    </xf>
    <xf numFmtId="14" fontId="26" fillId="18" borderId="4" xfId="0" applyNumberFormat="1" applyFont="1" applyFill="1" applyBorder="1" applyAlignment="1">
      <alignment horizontal="center" vertical="center" wrapText="1"/>
    </xf>
    <xf numFmtId="14" fontId="26" fillId="18" borderId="6" xfId="0" applyNumberFormat="1" applyFont="1" applyFill="1" applyBorder="1" applyAlignment="1">
      <alignment horizontal="center" vertical="center" wrapText="1"/>
    </xf>
    <xf numFmtId="9" fontId="7" fillId="18" borderId="4" xfId="3" applyFont="1" applyFill="1" applyBorder="1" applyAlignment="1">
      <alignment horizontal="center" vertical="center" wrapText="1"/>
    </xf>
    <xf numFmtId="9" fontId="7" fillId="18" borderId="6" xfId="3" applyFont="1" applyFill="1" applyBorder="1" applyAlignment="1">
      <alignment horizontal="center" vertical="center" wrapText="1"/>
    </xf>
    <xf numFmtId="9" fontId="26" fillId="18" borderId="4" xfId="3" applyNumberFormat="1" applyFont="1" applyFill="1" applyBorder="1" applyAlignment="1">
      <alignment horizontal="center" vertical="center" wrapText="1"/>
    </xf>
    <xf numFmtId="9" fontId="26" fillId="18" borderId="6" xfId="3" applyNumberFormat="1" applyFont="1" applyFill="1" applyBorder="1" applyAlignment="1">
      <alignment horizontal="center" vertical="center" wrapText="1"/>
    </xf>
    <xf numFmtId="0" fontId="26" fillId="18" borderId="7" xfId="0" applyFont="1" applyFill="1" applyBorder="1" applyAlignment="1">
      <alignment horizontal="center" vertical="center" wrapText="1"/>
    </xf>
    <xf numFmtId="0" fontId="7" fillId="18" borderId="4" xfId="0" applyFont="1" applyFill="1" applyBorder="1" applyAlignment="1">
      <alignment horizontal="center" vertical="center" wrapText="1"/>
    </xf>
    <xf numFmtId="0" fontId="7" fillId="18" borderId="7" xfId="0" applyFont="1" applyFill="1" applyBorder="1" applyAlignment="1">
      <alignment horizontal="center" vertical="center" wrapText="1"/>
    </xf>
    <xf numFmtId="0" fontId="7" fillId="18" borderId="6" xfId="0" applyFont="1" applyFill="1" applyBorder="1" applyAlignment="1">
      <alignment horizontal="center" vertical="center" wrapText="1"/>
    </xf>
    <xf numFmtId="9" fontId="7" fillId="18" borderId="7" xfId="3"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7" xfId="0" applyFont="1" applyFill="1" applyBorder="1" applyAlignment="1">
      <alignment horizontal="center" vertical="center" wrapText="1"/>
    </xf>
    <xf numFmtId="9" fontId="7" fillId="17" borderId="4" xfId="0" applyNumberFormat="1" applyFont="1" applyFill="1" applyBorder="1" applyAlignment="1">
      <alignment horizontal="center" vertical="center" wrapText="1"/>
    </xf>
    <xf numFmtId="9" fontId="7" fillId="17" borderId="7" xfId="0" applyNumberFormat="1" applyFont="1" applyFill="1" applyBorder="1" applyAlignment="1">
      <alignment horizontal="center" vertical="center" wrapText="1"/>
    </xf>
    <xf numFmtId="9" fontId="7" fillId="17" borderId="4" xfId="3" applyFont="1" applyFill="1" applyBorder="1" applyAlignment="1">
      <alignment horizontal="center" vertical="center" wrapText="1"/>
    </xf>
    <xf numFmtId="9" fontId="7" fillId="17" borderId="7" xfId="3" applyFont="1" applyFill="1" applyBorder="1" applyAlignment="1">
      <alignment horizontal="center" vertical="center" wrapText="1"/>
    </xf>
    <xf numFmtId="0" fontId="26" fillId="17" borderId="4" xfId="0" applyFont="1" applyFill="1" applyBorder="1" applyAlignment="1">
      <alignment horizontal="center" vertical="center" wrapText="1"/>
    </xf>
    <xf numFmtId="0" fontId="26" fillId="17" borderId="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18" borderId="4" xfId="0" applyNumberFormat="1" applyFont="1" applyFill="1" applyBorder="1" applyAlignment="1">
      <alignment horizontal="center" vertical="center" wrapText="1"/>
    </xf>
    <xf numFmtId="9" fontId="7" fillId="18" borderId="7" xfId="0" applyNumberFormat="1" applyFont="1" applyFill="1" applyBorder="1" applyAlignment="1">
      <alignment horizontal="center" vertical="center" wrapText="1"/>
    </xf>
    <xf numFmtId="9" fontId="7" fillId="18" borderId="6" xfId="0" applyNumberFormat="1"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16" borderId="1" xfId="0" applyFont="1" applyFill="1" applyBorder="1" applyAlignment="1">
      <alignment horizontal="center" vertical="center" wrapText="1"/>
    </xf>
    <xf numFmtId="9" fontId="7" fillId="16" borderId="4" xfId="0" applyNumberFormat="1" applyFont="1" applyFill="1" applyBorder="1" applyAlignment="1">
      <alignment horizontal="center" vertical="center" wrapText="1"/>
    </xf>
    <xf numFmtId="0" fontId="7" fillId="16" borderId="6" xfId="0" applyFont="1" applyFill="1" applyBorder="1" applyAlignment="1">
      <alignment horizontal="center" vertical="center" wrapText="1"/>
    </xf>
    <xf numFmtId="9" fontId="7" fillId="17" borderId="4" xfId="0" applyNumberFormat="1" applyFont="1" applyFill="1" applyBorder="1" applyAlignment="1">
      <alignment horizontal="center" vertical="center"/>
    </xf>
    <xf numFmtId="0" fontId="7" fillId="17" borderId="7" xfId="0" applyFont="1" applyFill="1" applyBorder="1" applyAlignment="1">
      <alignment horizontal="center" vertical="center"/>
    </xf>
    <xf numFmtId="14" fontId="26" fillId="16" borderId="4" xfId="0" applyNumberFormat="1" applyFont="1" applyFill="1" applyBorder="1" applyAlignment="1">
      <alignment horizontal="center" vertical="center" wrapText="1"/>
    </xf>
    <xf numFmtId="14" fontId="26" fillId="16" borderId="6" xfId="0" applyNumberFormat="1" applyFont="1" applyFill="1" applyBorder="1" applyAlignment="1">
      <alignment horizontal="center" vertical="center" wrapText="1"/>
    </xf>
    <xf numFmtId="9" fontId="26" fillId="16" borderId="4" xfId="0" applyNumberFormat="1" applyFont="1" applyFill="1" applyBorder="1" applyAlignment="1">
      <alignment horizontal="center" vertical="center" wrapText="1"/>
    </xf>
    <xf numFmtId="9" fontId="26" fillId="16" borderId="6" xfId="0" applyNumberFormat="1"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7" xfId="0" applyFont="1" applyFill="1" applyBorder="1" applyAlignment="1">
      <alignment horizontal="center" vertical="center" wrapText="1"/>
    </xf>
    <xf numFmtId="9" fontId="7" fillId="16" borderId="7" xfId="0" applyNumberFormat="1" applyFont="1" applyFill="1" applyBorder="1" applyAlignment="1">
      <alignment horizontal="center" vertical="center" wrapText="1"/>
    </xf>
    <xf numFmtId="9" fontId="7" fillId="16" borderId="6" xfId="0" applyNumberFormat="1" applyFont="1" applyFill="1" applyBorder="1" applyAlignment="1">
      <alignment horizontal="center" vertical="center" wrapText="1"/>
    </xf>
    <xf numFmtId="0" fontId="6" fillId="2" borderId="48"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165" fontId="6" fillId="2" borderId="7" xfId="1" applyNumberFormat="1" applyFont="1" applyFill="1" applyBorder="1" applyAlignment="1" applyProtection="1">
      <alignment horizontal="center" vertical="center" textRotation="255" wrapText="1"/>
      <protection locked="0"/>
    </xf>
    <xf numFmtId="0" fontId="6" fillId="2" borderId="3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1" fontId="26" fillId="13" borderId="8" xfId="0" applyNumberFormat="1" applyFont="1" applyFill="1" applyBorder="1" applyAlignment="1">
      <alignment horizontal="center" vertical="center" wrapText="1"/>
    </xf>
    <xf numFmtId="1" fontId="26" fillId="13" borderId="7" xfId="0" applyNumberFormat="1" applyFont="1" applyFill="1" applyBorder="1" applyAlignment="1">
      <alignment horizontal="center" vertical="center" wrapText="1"/>
    </xf>
    <xf numFmtId="1" fontId="26" fillId="13" borderId="41" xfId="0" applyNumberFormat="1" applyFont="1" applyFill="1" applyBorder="1" applyAlignment="1">
      <alignment horizontal="center" vertical="center" wrapText="1"/>
    </xf>
    <xf numFmtId="9" fontId="7" fillId="13" borderId="3" xfId="0" applyNumberFormat="1" applyFont="1" applyFill="1" applyBorder="1" applyAlignment="1">
      <alignment horizontal="center" vertical="center" wrapText="1"/>
    </xf>
    <xf numFmtId="9" fontId="7" fillId="13" borderId="7" xfId="0" applyNumberFormat="1" applyFont="1" applyFill="1" applyBorder="1" applyAlignment="1">
      <alignment horizontal="center" vertical="center" wrapText="1"/>
    </xf>
    <xf numFmtId="9" fontId="7" fillId="13" borderId="40" xfId="0" applyNumberFormat="1" applyFont="1" applyFill="1" applyBorder="1" applyAlignment="1">
      <alignment horizontal="center" vertical="center" wrapText="1"/>
    </xf>
    <xf numFmtId="0" fontId="26" fillId="13" borderId="7" xfId="0" applyFont="1" applyFill="1" applyBorder="1" applyAlignment="1">
      <alignment horizontal="center" vertical="center" wrapText="1"/>
    </xf>
    <xf numFmtId="0" fontId="0" fillId="0" borderId="0" xfId="0" applyFill="1" applyAlignment="1">
      <alignment horizontal="center"/>
    </xf>
    <xf numFmtId="9" fontId="7" fillId="8" borderId="3" xfId="0" applyNumberFormat="1"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29" fillId="13" borderId="3" xfId="0" applyFont="1" applyFill="1" applyBorder="1" applyAlignment="1">
      <alignment horizontal="center" vertical="center" wrapText="1"/>
    </xf>
    <xf numFmtId="0" fontId="29" fillId="13" borderId="7" xfId="0" applyFont="1" applyFill="1" applyBorder="1" applyAlignment="1">
      <alignment horizontal="center" vertical="center" wrapText="1"/>
    </xf>
    <xf numFmtId="0" fontId="29" fillId="13" borderId="40" xfId="0" applyFont="1" applyFill="1" applyBorder="1" applyAlignment="1">
      <alignment horizontal="center" vertical="center" wrapText="1"/>
    </xf>
    <xf numFmtId="1" fontId="26" fillId="13" borderId="3" xfId="0" applyNumberFormat="1" applyFont="1" applyFill="1" applyBorder="1" applyAlignment="1">
      <alignment horizontal="center" vertical="center" wrapText="1"/>
    </xf>
    <xf numFmtId="1" fontId="26" fillId="13" borderId="40" xfId="0" applyNumberFormat="1" applyFont="1" applyFill="1" applyBorder="1" applyAlignment="1">
      <alignment horizontal="center" vertical="center" wrapText="1"/>
    </xf>
    <xf numFmtId="9" fontId="7" fillId="15" borderId="3" xfId="0" applyNumberFormat="1" applyFont="1" applyFill="1" applyBorder="1" applyAlignment="1">
      <alignment horizontal="center" vertical="center"/>
    </xf>
    <xf numFmtId="0" fontId="7" fillId="15" borderId="40" xfId="0" applyFont="1" applyFill="1" applyBorder="1" applyAlignment="1">
      <alignment horizontal="center" vertical="center"/>
    </xf>
    <xf numFmtId="0" fontId="7" fillId="15" borderId="3" xfId="0" applyFont="1" applyFill="1" applyBorder="1" applyAlignment="1">
      <alignment horizontal="center" vertical="center" wrapText="1"/>
    </xf>
    <xf numFmtId="0" fontId="7" fillId="15" borderId="40" xfId="0" applyFont="1" applyFill="1" applyBorder="1" applyAlignment="1">
      <alignment horizontal="center" vertical="center" wrapText="1"/>
    </xf>
    <xf numFmtId="10" fontId="26" fillId="15" borderId="3" xfId="0" applyNumberFormat="1" applyFont="1" applyFill="1" applyBorder="1" applyAlignment="1">
      <alignment horizontal="center" vertical="center" wrapText="1"/>
    </xf>
    <xf numFmtId="10" fontId="26" fillId="15" borderId="40" xfId="0" applyNumberFormat="1" applyFont="1" applyFill="1" applyBorder="1" applyAlignment="1">
      <alignment horizontal="center" vertical="center" wrapText="1"/>
    </xf>
    <xf numFmtId="9" fontId="7" fillId="15" borderId="3" xfId="0" applyNumberFormat="1" applyFont="1" applyFill="1" applyBorder="1" applyAlignment="1">
      <alignment horizontal="center" vertical="center" wrapText="1"/>
    </xf>
    <xf numFmtId="9" fontId="7" fillId="14" borderId="6" xfId="0" applyNumberFormat="1" applyFont="1" applyFill="1" applyBorder="1" applyAlignment="1">
      <alignment horizontal="center" vertical="center" wrapText="1"/>
    </xf>
    <xf numFmtId="9" fontId="7" fillId="14" borderId="4" xfId="0" applyNumberFormat="1"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26" fillId="14" borderId="6" xfId="0" applyFont="1" applyFill="1" applyBorder="1" applyAlignment="1">
      <alignment horizontal="center" vertical="center" wrapText="1"/>
    </xf>
    <xf numFmtId="0" fontId="26" fillId="14" borderId="4" xfId="0" applyFont="1" applyFill="1" applyBorder="1" applyAlignment="1">
      <alignment horizontal="center" vertical="center" wrapText="1"/>
    </xf>
    <xf numFmtId="1" fontId="26" fillId="14" borderId="6" xfId="0" applyNumberFormat="1" applyFont="1" applyFill="1" applyBorder="1" applyAlignment="1">
      <alignment horizontal="center" vertical="center" wrapText="1"/>
    </xf>
    <xf numFmtId="9" fontId="26" fillId="14" borderId="6" xfId="3" applyFont="1" applyFill="1" applyBorder="1" applyAlignment="1">
      <alignment horizontal="center" vertical="center" wrapText="1"/>
    </xf>
    <xf numFmtId="9" fontId="26" fillId="14" borderId="4" xfId="3" applyFont="1" applyFill="1" applyBorder="1" applyAlignment="1">
      <alignment horizontal="center" vertical="center" wrapText="1"/>
    </xf>
    <xf numFmtId="0" fontId="7" fillId="13" borderId="40"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40" xfId="0" applyFont="1" applyFill="1" applyBorder="1" applyAlignment="1">
      <alignment horizontal="center" vertical="center" wrapText="1"/>
    </xf>
    <xf numFmtId="9" fontId="26" fillId="13" borderId="3" xfId="0" applyNumberFormat="1" applyFont="1" applyFill="1" applyBorder="1" applyAlignment="1">
      <alignment horizontal="center" vertical="center" wrapText="1"/>
    </xf>
    <xf numFmtId="9" fontId="26" fillId="13" borderId="4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26" fillId="13" borderId="26" xfId="0" applyFont="1" applyFill="1" applyBorder="1" applyAlignment="1">
      <alignment horizontal="center" vertical="center" wrapText="1"/>
    </xf>
    <xf numFmtId="0" fontId="26" fillId="13" borderId="44"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8" xfId="0" applyFont="1" applyFill="1" applyBorder="1" applyAlignment="1">
      <alignment horizontal="center" vertical="center" wrapText="1"/>
    </xf>
    <xf numFmtId="165" fontId="10" fillId="2" borderId="7" xfId="1" applyNumberFormat="1" applyFont="1" applyFill="1" applyBorder="1" applyAlignment="1" applyProtection="1">
      <alignment horizontal="center" vertical="center" textRotation="255" wrapText="1"/>
      <protection locked="0"/>
    </xf>
    <xf numFmtId="165" fontId="5" fillId="2" borderId="7" xfId="1" applyNumberFormat="1" applyFont="1" applyFill="1" applyBorder="1" applyAlignment="1" applyProtection="1">
      <alignment horizontal="center" vertical="center" textRotation="255" wrapText="1"/>
      <protection locked="0"/>
    </xf>
    <xf numFmtId="0" fontId="5" fillId="2" borderId="4" xfId="0" applyFont="1" applyFill="1" applyBorder="1" applyAlignment="1" applyProtection="1">
      <alignment horizontal="center" vertical="center" wrapText="1"/>
      <protection locked="0"/>
    </xf>
    <xf numFmtId="9" fontId="6" fillId="0"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29" fillId="11" borderId="4"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9" fillId="11" borderId="6" xfId="0" applyFont="1" applyFill="1" applyBorder="1" applyAlignment="1">
      <alignment horizontal="center" vertical="center" wrapText="1"/>
    </xf>
    <xf numFmtId="9" fontId="7" fillId="10" borderId="4" xfId="3" applyFont="1" applyFill="1" applyBorder="1" applyAlignment="1">
      <alignment horizontal="center" vertical="center" wrapText="1"/>
    </xf>
    <xf numFmtId="9" fontId="7" fillId="10" borderId="7" xfId="3" applyFont="1" applyFill="1" applyBorder="1" applyAlignment="1">
      <alignment horizontal="center" vertical="center" wrapText="1"/>
    </xf>
    <xf numFmtId="9" fontId="7" fillId="10" borderId="6" xfId="3" applyFont="1" applyFill="1" applyBorder="1" applyAlignment="1">
      <alignment horizontal="center" vertical="center" wrapText="1"/>
    </xf>
    <xf numFmtId="0" fontId="29" fillId="11" borderId="1" xfId="0" applyFont="1" applyFill="1" applyBorder="1" applyAlignment="1">
      <alignment horizontal="center" vertical="center" wrapText="1"/>
    </xf>
    <xf numFmtId="164" fontId="1" fillId="10" borderId="4" xfId="6" applyFont="1" applyFill="1" applyBorder="1" applyAlignment="1">
      <alignment horizontal="center" vertical="center"/>
    </xf>
    <xf numFmtId="164" fontId="1" fillId="10" borderId="7" xfId="6" applyFont="1" applyFill="1" applyBorder="1" applyAlignment="1">
      <alignment horizontal="center" vertical="center"/>
    </xf>
    <xf numFmtId="164" fontId="1" fillId="10" borderId="6" xfId="6" applyFont="1" applyFill="1" applyBorder="1" applyAlignment="1">
      <alignment horizontal="center" vertical="center"/>
    </xf>
    <xf numFmtId="0" fontId="0" fillId="10" borderId="4" xfId="0" applyFill="1" applyBorder="1" applyAlignment="1">
      <alignment horizontal="center" vertical="center" wrapText="1"/>
    </xf>
    <xf numFmtId="0" fontId="0" fillId="10" borderId="6" xfId="0" applyFill="1" applyBorder="1" applyAlignment="1">
      <alignment horizontal="center" vertical="center" wrapText="1"/>
    </xf>
    <xf numFmtId="0" fontId="6" fillId="10" borderId="29"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5" fillId="10" borderId="23" xfId="0" applyFont="1" applyFill="1" applyBorder="1" applyAlignment="1" applyProtection="1">
      <alignment horizontal="center" vertical="center" wrapText="1"/>
      <protection locked="0"/>
    </xf>
    <xf numFmtId="0" fontId="5" fillId="10" borderId="24" xfId="0" applyFont="1" applyFill="1" applyBorder="1" applyAlignment="1" applyProtection="1">
      <alignment horizontal="center" vertical="center" wrapText="1"/>
      <protection locked="0"/>
    </xf>
    <xf numFmtId="0" fontId="5" fillId="10" borderId="25" xfId="0" applyFont="1" applyFill="1" applyBorder="1" applyAlignment="1" applyProtection="1">
      <alignment horizontal="center" vertical="center" wrapText="1"/>
      <protection locked="0"/>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32" xfId="0" applyFont="1" applyFill="1" applyBorder="1" applyAlignment="1">
      <alignment horizontal="center" vertical="center" wrapText="1"/>
    </xf>
    <xf numFmtId="165" fontId="10" fillId="10" borderId="4" xfId="1" applyNumberFormat="1" applyFont="1" applyFill="1" applyBorder="1" applyAlignment="1" applyProtection="1">
      <alignment horizontal="center" vertical="center" textRotation="255" wrapText="1"/>
      <protection locked="0"/>
    </xf>
    <xf numFmtId="165" fontId="10" fillId="10" borderId="6" xfId="1" applyNumberFormat="1" applyFont="1" applyFill="1" applyBorder="1" applyAlignment="1" applyProtection="1">
      <alignment horizontal="center" vertical="center" textRotation="255" wrapText="1"/>
      <protection locked="0"/>
    </xf>
    <xf numFmtId="165" fontId="5" fillId="10" borderId="4" xfId="1" applyNumberFormat="1" applyFont="1" applyFill="1" applyBorder="1" applyAlignment="1" applyProtection="1">
      <alignment horizontal="center" vertical="center" textRotation="255" wrapText="1"/>
      <protection locked="0"/>
    </xf>
    <xf numFmtId="165" fontId="5" fillId="10" borderId="6" xfId="1" applyNumberFormat="1" applyFont="1" applyFill="1" applyBorder="1" applyAlignment="1" applyProtection="1">
      <alignment horizontal="center" vertical="center" textRotation="255" wrapText="1"/>
      <protection locked="0"/>
    </xf>
    <xf numFmtId="0" fontId="2" fillId="10" borderId="18" xfId="0" applyFont="1" applyFill="1" applyBorder="1" applyAlignment="1">
      <alignment horizontal="center" vertical="center"/>
    </xf>
    <xf numFmtId="0" fontId="2" fillId="10" borderId="19" xfId="0" applyFont="1" applyFill="1" applyBorder="1" applyAlignment="1">
      <alignment horizontal="center" vertical="center"/>
    </xf>
    <xf numFmtId="0" fontId="2" fillId="10" borderId="20" xfId="0" applyFont="1" applyFill="1" applyBorder="1" applyAlignment="1">
      <alignment horizontal="center" vertical="center"/>
    </xf>
    <xf numFmtId="0" fontId="5" fillId="10" borderId="2"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0" borderId="31" xfId="0" applyFont="1" applyFill="1" applyBorder="1" applyAlignment="1" applyProtection="1">
      <alignment horizontal="center" vertical="center" wrapText="1"/>
      <protection locked="0"/>
    </xf>
    <xf numFmtId="0" fontId="5" fillId="10" borderId="3"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10" borderId="8" xfId="0" applyFont="1" applyFill="1" applyBorder="1" applyAlignment="1" applyProtection="1">
      <alignment horizontal="center" vertical="center" wrapText="1"/>
      <protection locked="0"/>
    </xf>
    <xf numFmtId="0" fontId="5" fillId="10" borderId="7" xfId="0" applyFont="1" applyFill="1" applyBorder="1" applyAlignment="1" applyProtection="1">
      <alignment horizontal="center" vertical="center" wrapText="1"/>
      <protection locked="0"/>
    </xf>
    <xf numFmtId="0" fontId="2" fillId="10" borderId="1" xfId="0" applyFont="1" applyFill="1" applyBorder="1" applyAlignment="1">
      <alignment horizont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12"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16" xfId="0" applyFont="1" applyFill="1" applyBorder="1" applyAlignment="1">
      <alignment horizontal="center" vertical="center"/>
    </xf>
    <xf numFmtId="0" fontId="2" fillId="10" borderId="17" xfId="0" applyFont="1" applyFill="1" applyBorder="1" applyAlignment="1">
      <alignment horizontal="center" vertical="center"/>
    </xf>
    <xf numFmtId="0" fontId="2" fillId="10" borderId="12"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14" fontId="0" fillId="10" borderId="18" xfId="0" applyNumberFormat="1" applyFill="1" applyBorder="1" applyAlignment="1">
      <alignment horizontal="center" vertical="center"/>
    </xf>
    <xf numFmtId="14" fontId="0" fillId="10" borderId="19" xfId="0" applyNumberFormat="1" applyFill="1" applyBorder="1" applyAlignment="1">
      <alignment horizontal="center" vertical="center"/>
    </xf>
    <xf numFmtId="14" fontId="0" fillId="10" borderId="20" xfId="0" applyNumberFormat="1" applyFill="1" applyBorder="1" applyAlignment="1">
      <alignment horizontal="center" vertical="center"/>
    </xf>
    <xf numFmtId="0" fontId="3" fillId="10" borderId="18"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9" fontId="7" fillId="0" borderId="4" xfId="3" applyFont="1" applyFill="1" applyBorder="1" applyAlignment="1">
      <alignment horizontal="center" vertical="center" wrapText="1"/>
    </xf>
    <xf numFmtId="9" fontId="7" fillId="0" borderId="7" xfId="3" applyFont="1" applyFill="1" applyBorder="1" applyAlignment="1">
      <alignment horizontal="center" vertical="center" wrapText="1"/>
    </xf>
    <xf numFmtId="9" fontId="7" fillId="0" borderId="6" xfId="3"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12" fillId="0" borderId="1" xfId="0" applyFont="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9" fontId="26" fillId="0" borderId="4" xfId="0"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42" xfId="0" applyFont="1" applyFill="1" applyBorder="1" applyAlignment="1">
      <alignment horizontal="center" vertical="center" wrapText="1"/>
    </xf>
    <xf numFmtId="165" fontId="10" fillId="2" borderId="41" xfId="1" applyNumberFormat="1" applyFont="1" applyFill="1" applyBorder="1" applyAlignment="1" applyProtection="1">
      <alignment horizontal="center" vertical="center" textRotation="255" wrapText="1"/>
      <protection locked="0"/>
    </xf>
    <xf numFmtId="165" fontId="5" fillId="2" borderId="41" xfId="1" applyNumberFormat="1" applyFont="1" applyFill="1" applyBorder="1" applyAlignment="1" applyProtection="1">
      <alignment horizontal="center" vertical="center" textRotation="255" wrapText="1"/>
      <protection locked="0"/>
    </xf>
    <xf numFmtId="0" fontId="5" fillId="2" borderId="39"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20" fillId="0" borderId="34" xfId="0" applyFont="1" applyFill="1" applyBorder="1" applyAlignment="1">
      <alignment horizontal="center" vertical="center" wrapText="1"/>
    </xf>
    <xf numFmtId="0" fontId="20" fillId="0" borderId="36" xfId="0" applyFont="1" applyFill="1" applyBorder="1" applyAlignment="1">
      <alignment horizontal="center" vertical="center" wrapText="1"/>
    </xf>
    <xf numFmtId="9" fontId="20" fillId="10" borderId="34" xfId="0" applyNumberFormat="1" applyFont="1" applyFill="1" applyBorder="1" applyAlignment="1">
      <alignment horizontal="center" vertical="center" wrapText="1"/>
    </xf>
    <xf numFmtId="9" fontId="20" fillId="10" borderId="36" xfId="0" applyNumberFormat="1"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5" fillId="0" borderId="0" xfId="0" applyFont="1" applyFill="1" applyAlignment="1">
      <alignment horizontal="center"/>
    </xf>
    <xf numFmtId="14" fontId="20" fillId="10" borderId="34" xfId="0" applyNumberFormat="1" applyFont="1" applyFill="1" applyBorder="1" applyAlignment="1">
      <alignment horizontal="center" vertical="center" wrapText="1"/>
    </xf>
    <xf numFmtId="14" fontId="20" fillId="10" borderId="36" xfId="0" applyNumberFormat="1" applyFont="1" applyFill="1" applyBorder="1" applyAlignment="1">
      <alignment horizontal="center" vertical="center" wrapText="1"/>
    </xf>
    <xf numFmtId="0" fontId="20" fillId="0" borderId="35" xfId="0" applyFont="1" applyFill="1" applyBorder="1" applyAlignment="1">
      <alignment horizontal="center" vertical="center" wrapText="1"/>
    </xf>
    <xf numFmtId="6" fontId="20" fillId="0" borderId="34" xfId="0" applyNumberFormat="1" applyFont="1" applyFill="1" applyBorder="1" applyAlignment="1">
      <alignment horizontal="center" vertical="center" wrapText="1"/>
    </xf>
    <xf numFmtId="6" fontId="20" fillId="0" borderId="35" xfId="0" applyNumberFormat="1" applyFont="1" applyFill="1" applyBorder="1" applyAlignment="1">
      <alignment horizontal="center" vertical="center" wrapText="1"/>
    </xf>
    <xf numFmtId="6" fontId="20" fillId="0" borderId="36" xfId="0" applyNumberFormat="1"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6" xfId="0" applyFont="1" applyFill="1" applyBorder="1" applyAlignment="1">
      <alignment horizontal="center" vertical="center" wrapText="1"/>
    </xf>
    <xf numFmtId="9" fontId="23" fillId="0" borderId="34" xfId="0" applyNumberFormat="1" applyFont="1" applyFill="1" applyBorder="1" applyAlignment="1">
      <alignment horizontal="center" vertical="center" wrapText="1"/>
    </xf>
    <xf numFmtId="9" fontId="23" fillId="0" borderId="36"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0" fontId="21" fillId="0" borderId="35" xfId="0" applyFont="1" applyFill="1" applyBorder="1" applyAlignment="1">
      <alignment horizontal="center" vertical="center" wrapText="1"/>
    </xf>
    <xf numFmtId="6" fontId="21" fillId="0" borderId="33" xfId="0" applyNumberFormat="1"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9" fillId="0" borderId="35" xfId="0" applyFont="1" applyFill="1" applyBorder="1" applyAlignment="1">
      <alignment horizontal="center" vertical="center" wrapText="1"/>
    </xf>
    <xf numFmtId="9" fontId="20" fillId="0" borderId="34" xfId="0" applyNumberFormat="1" applyFont="1" applyFill="1" applyBorder="1" applyAlignment="1">
      <alignment horizontal="center" vertical="center" wrapText="1"/>
    </xf>
    <xf numFmtId="9" fontId="20" fillId="0" borderId="35" xfId="0" applyNumberFormat="1" applyFont="1" applyFill="1" applyBorder="1" applyAlignment="1">
      <alignment horizontal="center" vertical="center" wrapText="1"/>
    </xf>
    <xf numFmtId="9" fontId="20" fillId="0" borderId="36"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2" borderId="33" xfId="0" applyFont="1" applyFill="1" applyBorder="1" applyAlignment="1" applyProtection="1">
      <alignment horizontal="center" vertical="center" wrapText="1"/>
      <protection locked="0"/>
    </xf>
    <xf numFmtId="165" fontId="19" fillId="2" borderId="33" xfId="1" applyNumberFormat="1" applyFont="1" applyFill="1" applyBorder="1" applyAlignment="1" applyProtection="1">
      <alignment horizontal="center" vertical="center" textRotation="255" wrapText="1"/>
      <protection locked="0"/>
    </xf>
    <xf numFmtId="0" fontId="5" fillId="2" borderId="33"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7" xfId="0" applyFill="1" applyBorder="1" applyAlignment="1">
      <alignment horizontal="center" vertical="center" wrapText="1"/>
    </xf>
    <xf numFmtId="0" fontId="0" fillId="8" borderId="6" xfId="0"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0" fillId="8" borderId="4" xfId="0" applyNumberFormat="1" applyFill="1" applyBorder="1" applyAlignment="1">
      <alignment horizontal="center" vertical="center" wrapText="1"/>
    </xf>
    <xf numFmtId="9" fontId="0" fillId="8" borderId="7" xfId="0" applyNumberFormat="1" applyFill="1" applyBorder="1" applyAlignment="1">
      <alignment horizontal="center" vertical="center" wrapText="1"/>
    </xf>
    <xf numFmtId="9" fontId="0" fillId="8" borderId="6" xfId="0" applyNumberFormat="1" applyFill="1" applyBorder="1" applyAlignment="1">
      <alignment horizontal="center" vertical="center" wrapText="1"/>
    </xf>
    <xf numFmtId="9" fontId="15" fillId="3" borderId="3"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0" fontId="0" fillId="3" borderId="1" xfId="0" applyFill="1" applyBorder="1" applyAlignment="1">
      <alignment horizontal="center"/>
    </xf>
    <xf numFmtId="10" fontId="0" fillId="3" borderId="3" xfId="0" applyNumberFormat="1" applyFont="1" applyFill="1" applyBorder="1" applyAlignment="1">
      <alignment horizontal="center" vertical="center" wrapText="1"/>
    </xf>
    <xf numFmtId="10" fontId="0" fillId="3" borderId="1"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0" fontId="6" fillId="4" borderId="2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67" fontId="12" fillId="4" borderId="1" xfId="2" applyNumberFormat="1" applyFont="1" applyFill="1" applyBorder="1" applyAlignment="1">
      <alignment vertical="center" wrapText="1"/>
    </xf>
    <xf numFmtId="0" fontId="0" fillId="4" borderId="11" xfId="0" applyFont="1" applyFill="1" applyBorder="1" applyAlignment="1">
      <alignment horizontal="center" vertical="center" wrapText="1"/>
    </xf>
    <xf numFmtId="9"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0" fontId="0" fillId="4"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2" fillId="6" borderId="1" xfId="0" applyFont="1" applyFill="1" applyBorder="1" applyAlignment="1">
      <alignment horizontal="center" vertical="center" wrapText="1"/>
    </xf>
    <xf numFmtId="9" fontId="12" fillId="6" borderId="1" xfId="0" applyNumberFormat="1"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0" fillId="7" borderId="1" xfId="0" applyFill="1" applyBorder="1" applyAlignment="1">
      <alignment horizontal="center" wrapText="1"/>
    </xf>
    <xf numFmtId="0" fontId="0" fillId="7" borderId="4" xfId="0" applyFill="1" applyBorder="1" applyAlignment="1">
      <alignment horizontal="center" wrapText="1"/>
    </xf>
    <xf numFmtId="9" fontId="0" fillId="7" borderId="1" xfId="0" applyNumberFormat="1" applyFill="1" applyBorder="1" applyAlignment="1">
      <alignment horizontal="center" vertical="center" wrapText="1"/>
    </xf>
    <xf numFmtId="9" fontId="0" fillId="7" borderId="4" xfId="0" applyNumberFormat="1" applyFill="1" applyBorder="1" applyAlignment="1">
      <alignment horizontal="center" vertical="center" wrapText="1"/>
    </xf>
    <xf numFmtId="10" fontId="0" fillId="7" borderId="1" xfId="0" applyNumberFormat="1" applyFill="1" applyBorder="1" applyAlignment="1">
      <alignment horizontal="center" vertical="center" wrapText="1"/>
    </xf>
    <xf numFmtId="10" fontId="12" fillId="6" borderId="1"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9" fontId="15" fillId="3" borderId="3" xfId="3" applyNumberFormat="1" applyFont="1" applyFill="1" applyBorder="1" applyAlignment="1">
      <alignment horizontal="center" vertical="center" wrapText="1"/>
    </xf>
    <xf numFmtId="9" fontId="15" fillId="3" borderId="1" xfId="3" applyNumberFormat="1" applyFont="1" applyFill="1" applyBorder="1" applyAlignment="1">
      <alignment horizontal="center" vertical="center" wrapText="1"/>
    </xf>
    <xf numFmtId="14" fontId="15" fillId="3" borderId="3" xfId="0" applyNumberFormat="1"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7" fillId="22" borderId="7" xfId="0" applyFont="1" applyFill="1" applyBorder="1" applyAlignment="1">
      <alignment horizontal="center" vertical="center" wrapText="1"/>
    </xf>
    <xf numFmtId="9" fontId="7" fillId="22" borderId="1" xfId="3"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1" fillId="23" borderId="0" xfId="4" applyFill="1"/>
    <xf numFmtId="166" fontId="7" fillId="22" borderId="6" xfId="0" applyNumberFormat="1" applyFont="1" applyFill="1" applyBorder="1" applyAlignment="1">
      <alignment horizontal="center" vertical="center" wrapText="1"/>
    </xf>
    <xf numFmtId="9" fontId="7" fillId="22" borderId="1" xfId="0" applyNumberFormat="1" applyFont="1" applyFill="1" applyBorder="1" applyAlignment="1">
      <alignment horizontal="center" vertical="center" wrapText="1"/>
    </xf>
  </cellXfs>
  <cellStyles count="12">
    <cellStyle name="20% - Énfasis5" xfId="4" builtinId="46"/>
    <cellStyle name="Excel Built-in Normal" xfId="9"/>
    <cellStyle name="Hipervínculo" xfId="7" builtinId="8"/>
    <cellStyle name="Millares" xfId="1" builtinId="3"/>
    <cellStyle name="Moneda" xfId="2" builtinId="4"/>
    <cellStyle name="Moneda [0] 2" xfId="11"/>
    <cellStyle name="Moneda 2" xfId="5"/>
    <cellStyle name="Moneda 2 2" xfId="6"/>
    <cellStyle name="Moneda 6" xfId="8"/>
    <cellStyle name="Normal" xfId="0" builtinId="0"/>
    <cellStyle name="Porcentaje" xfId="3" builtinId="5"/>
    <cellStyle name="Porcentaje 2" xfId="10"/>
  </cellStyles>
  <dxfs count="0"/>
  <tableStyles count="0" defaultTableStyle="TableStyleMedium2" defaultPivotStyle="PivotStyleLight16"/>
  <colors>
    <mruColors>
      <color rgb="FFFFCCCC"/>
      <color rgb="FF00FF00"/>
      <color rgb="FFFFFFCC"/>
      <color rgb="FFFFCC66"/>
      <color rgb="FFCCCCFF"/>
      <color rgb="FF00FFCC"/>
      <color rgb="FF99FFCC"/>
      <color rgb="FF3399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663425</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55570"/>
          <a:ext cx="3670731" cy="1098291"/>
        </a:xfrm>
        <a:prstGeom prst="rect">
          <a:avLst/>
        </a:prstGeom>
      </xdr:spPr>
    </xdr:pic>
    <xdr:clientData/>
  </xdr:twoCellAnchor>
  <xdr:twoCellAnchor editAs="oneCell">
    <xdr:from>
      <xdr:col>26</xdr:col>
      <xdr:colOff>285751</xdr:colOff>
      <xdr:row>1</xdr:row>
      <xdr:rowOff>57150</xdr:rowOff>
    </xdr:from>
    <xdr:to>
      <xdr:col>27</xdr:col>
      <xdr:colOff>53229</xdr:colOff>
      <xdr:row>4</xdr:row>
      <xdr:rowOff>470504</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8176" y="238125"/>
          <a:ext cx="1215278" cy="19849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1425425</xdr:colOff>
      <xdr:row>3</xdr:row>
      <xdr:rowOff>225136</xdr:rowOff>
    </xdr:to>
    <xdr:pic>
      <xdr:nvPicPr>
        <xdr:cNvPr id="3"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758" y="365095"/>
          <a:ext cx="3673699" cy="1089632"/>
        </a:xfrm>
        <a:prstGeom prst="rect">
          <a:avLst/>
        </a:prstGeom>
      </xdr:spPr>
    </xdr:pic>
    <xdr:clientData/>
  </xdr:twoCellAnchor>
  <xdr:twoCellAnchor editAs="oneCell">
    <xdr:from>
      <xdr:col>26</xdr:col>
      <xdr:colOff>285751</xdr:colOff>
      <xdr:row>1</xdr:row>
      <xdr:rowOff>57150</xdr:rowOff>
    </xdr:from>
    <xdr:to>
      <xdr:col>27</xdr:col>
      <xdr:colOff>492126</xdr:colOff>
      <xdr:row>4</xdr:row>
      <xdr:rowOff>470505</xdr:rowOff>
    </xdr:to>
    <xdr:pic>
      <xdr:nvPicPr>
        <xdr:cNvPr id="6"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22226" y="247650"/>
          <a:ext cx="1209674" cy="1984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2</xdr:col>
      <xdr:colOff>2913139</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3020" cy="1098291"/>
        </a:xfrm>
        <a:prstGeom prst="rect">
          <a:avLst/>
        </a:prstGeom>
      </xdr:spPr>
    </xdr:pic>
    <xdr:clientData/>
  </xdr:twoCellAnchor>
  <xdr:twoCellAnchor editAs="oneCell">
    <xdr:from>
      <xdr:col>26</xdr:col>
      <xdr:colOff>285751</xdr:colOff>
      <xdr:row>1</xdr:row>
      <xdr:rowOff>57150</xdr:rowOff>
    </xdr:from>
    <xdr:to>
      <xdr:col>26</xdr:col>
      <xdr:colOff>1500191</xdr:colOff>
      <xdr:row>4</xdr:row>
      <xdr:rowOff>470505</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11176" y="247650"/>
          <a:ext cx="1214440" cy="1984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269295</xdr:colOff>
      <xdr:row>1</xdr:row>
      <xdr:rowOff>60296</xdr:rowOff>
    </xdr:from>
    <xdr:to>
      <xdr:col>3</xdr:col>
      <xdr:colOff>828676</xdr:colOff>
      <xdr:row>3</xdr:row>
      <xdr:rowOff>190740</xdr:rowOff>
    </xdr:to>
    <xdr:pic>
      <xdr:nvPicPr>
        <xdr:cNvPr id="2" name="Imagen 1">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9470" y="250796"/>
          <a:ext cx="1769056" cy="1016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847725</xdr:colOff>
      <xdr:row>1</xdr:row>
      <xdr:rowOff>133350</xdr:rowOff>
    </xdr:from>
    <xdr:to>
      <xdr:col>4</xdr:col>
      <xdr:colOff>447675</xdr:colOff>
      <xdr:row>3</xdr:row>
      <xdr:rowOff>381000</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23850"/>
          <a:ext cx="3267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495300</xdr:colOff>
      <xdr:row>1</xdr:row>
      <xdr:rowOff>104775</xdr:rowOff>
    </xdr:from>
    <xdr:to>
      <xdr:col>27</xdr:col>
      <xdr:colOff>676275</xdr:colOff>
      <xdr:row>4</xdr:row>
      <xdr:rowOff>38100</xdr:rowOff>
    </xdr:to>
    <xdr:pic>
      <xdr:nvPicPr>
        <xdr:cNvPr id="3"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95050" y="295275"/>
          <a:ext cx="10287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1095376</xdr:colOff>
      <xdr:row>4</xdr:row>
      <xdr:rowOff>470505</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80226" y="247650"/>
          <a:ext cx="1209675" cy="19849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492126</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75551" y="247650"/>
          <a:ext cx="1206500" cy="19849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373139</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6195" cy="1098291"/>
        </a:xfrm>
        <a:prstGeom prst="rect">
          <a:avLst/>
        </a:prstGeom>
      </xdr:spPr>
    </xdr:pic>
    <xdr:clientData/>
  </xdr:twoCellAnchor>
  <xdr:twoCellAnchor editAs="oneCell">
    <xdr:from>
      <xdr:col>26</xdr:col>
      <xdr:colOff>285751</xdr:colOff>
      <xdr:row>1</xdr:row>
      <xdr:rowOff>57150</xdr:rowOff>
    </xdr:from>
    <xdr:to>
      <xdr:col>26</xdr:col>
      <xdr:colOff>1498788</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80801" y="247650"/>
          <a:ext cx="1213037" cy="19849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132507</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3688" cy="1098291"/>
        </a:xfrm>
        <a:prstGeom prst="rect">
          <a:avLst/>
        </a:prstGeom>
      </xdr:spPr>
    </xdr:pic>
    <xdr:clientData/>
  </xdr:twoCellAnchor>
  <xdr:twoCellAnchor editAs="oneCell">
    <xdr:from>
      <xdr:col>26</xdr:col>
      <xdr:colOff>285751</xdr:colOff>
      <xdr:row>1</xdr:row>
      <xdr:rowOff>57150</xdr:rowOff>
    </xdr:from>
    <xdr:to>
      <xdr:col>26</xdr:col>
      <xdr:colOff>1493644</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29126" y="247650"/>
          <a:ext cx="1207893" cy="19849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1095376</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5351" y="247650"/>
          <a:ext cx="1209675" cy="1984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hyperlink" Target="mailto:almacen@saludtundama.gov.co" TargetMode="External"/><Relationship Id="rId13" Type="http://schemas.openxmlformats.org/officeDocument/2006/relationships/hyperlink" Target="mailto:lider.tecnologia@saludtundama.gov.co" TargetMode="External"/><Relationship Id="rId3" Type="http://schemas.openxmlformats.org/officeDocument/2006/relationships/hyperlink" Target="mailto:claudiaquintana@saludtundama.gov.co" TargetMode="External"/><Relationship Id="rId7" Type="http://schemas.openxmlformats.org/officeDocument/2006/relationships/hyperlink" Target="mailto:claudiaquintana@saludtundama.gov.co" TargetMode="External"/><Relationship Id="rId12" Type="http://schemas.openxmlformats.org/officeDocument/2006/relationships/hyperlink" Target="mailto:claudiaquintana@saludtundama.gov.co" TargetMode="External"/><Relationship Id="rId17" Type="http://schemas.openxmlformats.org/officeDocument/2006/relationships/comments" Target="../comments5.xml"/><Relationship Id="rId2" Type="http://schemas.openxmlformats.org/officeDocument/2006/relationships/hyperlink" Target="mailto:almacen@saludtundama.gov.co" TargetMode="External"/><Relationship Id="rId16" Type="http://schemas.openxmlformats.org/officeDocument/2006/relationships/vmlDrawing" Target="../drawings/vmlDrawing5.vml"/><Relationship Id="rId1" Type="http://schemas.openxmlformats.org/officeDocument/2006/relationships/hyperlink" Target="mailto:claudiaquintana@saludtundama.gov.co" TargetMode="External"/><Relationship Id="rId6" Type="http://schemas.openxmlformats.org/officeDocument/2006/relationships/hyperlink" Target="mailto:gerencia@saludtundama.gov.co" TargetMode="External"/><Relationship Id="rId11" Type="http://schemas.openxmlformats.org/officeDocument/2006/relationships/hyperlink" Target="mailto:claudiaquintana@saludtundama.gov.co" TargetMode="External"/><Relationship Id="rId5" Type="http://schemas.openxmlformats.org/officeDocument/2006/relationships/hyperlink" Target="mailto:claudiaquintana@saludtundama.gov.co" TargetMode="External"/><Relationship Id="rId15" Type="http://schemas.openxmlformats.org/officeDocument/2006/relationships/drawing" Target="../drawings/drawing5.xml"/><Relationship Id="rId10" Type="http://schemas.openxmlformats.org/officeDocument/2006/relationships/hyperlink" Target="mailto:claudiaquintana@saludtundama.gov.co" TargetMode="External"/><Relationship Id="rId4" Type="http://schemas.openxmlformats.org/officeDocument/2006/relationships/hyperlink" Target="mailto:claudiaquintana@saludtundama.gov.co" TargetMode="External"/><Relationship Id="rId9" Type="http://schemas.openxmlformats.org/officeDocument/2006/relationships/hyperlink" Target="mailto:claudiaquintana@saludtundama.gov.co"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19"/>
  <sheetViews>
    <sheetView topLeftCell="Q14" zoomScale="70" zoomScaleNormal="70" workbookViewId="0">
      <selection activeCell="R25" sqref="R25"/>
    </sheetView>
  </sheetViews>
  <sheetFormatPr baseColWidth="10" defaultRowHeight="14.25" x14ac:dyDescent="0.2"/>
  <cols>
    <col min="1" max="1" width="2.28515625" style="535" customWidth="1"/>
    <col min="2" max="2" width="16.28515625" style="535" customWidth="1"/>
    <col min="3" max="4" width="18.140625" style="535" customWidth="1"/>
    <col min="5" max="5" width="23.7109375" style="535" customWidth="1"/>
    <col min="6" max="6" width="16.5703125" style="535" customWidth="1"/>
    <col min="7" max="7" width="32.28515625" style="535" customWidth="1"/>
    <col min="8" max="8" width="23.140625" style="535" customWidth="1"/>
    <col min="9" max="9" width="27.7109375" style="535" customWidth="1"/>
    <col min="10" max="10" width="32.140625" style="535" customWidth="1"/>
    <col min="11" max="11" width="27.140625" style="535" customWidth="1"/>
    <col min="12" max="12" width="17.7109375" style="535" customWidth="1"/>
    <col min="13" max="14" width="26.28515625" style="535" customWidth="1"/>
    <col min="15" max="15" width="28.28515625" style="535" customWidth="1"/>
    <col min="16" max="18" width="15.5703125" style="535" customWidth="1"/>
    <col min="19" max="19" width="11.140625" style="535" customWidth="1"/>
    <col min="20" max="20" width="11.7109375" style="535" customWidth="1"/>
    <col min="21" max="21" width="12.140625" style="535" customWidth="1"/>
    <col min="22" max="22" width="11.42578125" style="535" customWidth="1"/>
    <col min="23" max="23" width="19.85546875" style="535" customWidth="1"/>
    <col min="24" max="24" width="26.7109375" style="535" customWidth="1"/>
    <col min="25" max="25" width="20" style="535" customWidth="1"/>
    <col min="26" max="26" width="23.7109375" style="535" customWidth="1"/>
    <col min="27" max="27" width="21.7109375" style="535" customWidth="1"/>
    <col min="28" max="28" width="26" style="535" customWidth="1"/>
    <col min="29" max="16384" width="11.42578125" style="535"/>
  </cols>
  <sheetData>
    <row r="2" spans="2:28" ht="41.25" customHeight="1" x14ac:dyDescent="0.2">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ht="41.25" customHeight="1" x14ac:dyDescent="0.2">
      <c r="B3" s="589"/>
      <c r="C3" s="589"/>
      <c r="D3" s="589"/>
      <c r="E3" s="589"/>
      <c r="F3" s="599" t="s">
        <v>1</v>
      </c>
      <c r="G3" s="600"/>
      <c r="H3" s="600"/>
      <c r="I3" s="600"/>
      <c r="J3" s="600"/>
      <c r="K3" s="600"/>
      <c r="L3" s="600"/>
      <c r="M3" s="600"/>
      <c r="N3" s="600"/>
      <c r="O3" s="600"/>
      <c r="P3" s="600"/>
      <c r="Q3" s="600"/>
      <c r="R3" s="600"/>
      <c r="S3" s="600"/>
      <c r="T3" s="601"/>
      <c r="U3" s="577" t="s">
        <v>2</v>
      </c>
      <c r="V3" s="579"/>
      <c r="W3" s="605">
        <v>6</v>
      </c>
      <c r="X3" s="606"/>
      <c r="Y3" s="606"/>
      <c r="Z3" s="607"/>
      <c r="AA3" s="595"/>
      <c r="AB3" s="596"/>
    </row>
    <row r="4" spans="2:28" ht="41.25" customHeight="1" x14ac:dyDescent="0.2">
      <c r="B4" s="589"/>
      <c r="C4" s="589"/>
      <c r="D4" s="589"/>
      <c r="E4" s="589"/>
      <c r="F4" s="602"/>
      <c r="G4" s="603"/>
      <c r="H4" s="603"/>
      <c r="I4" s="603"/>
      <c r="J4" s="603"/>
      <c r="K4" s="603"/>
      <c r="L4" s="603"/>
      <c r="M4" s="603"/>
      <c r="N4" s="603"/>
      <c r="O4" s="603"/>
      <c r="P4" s="603"/>
      <c r="Q4" s="603"/>
      <c r="R4" s="603"/>
      <c r="S4" s="603"/>
      <c r="T4" s="604"/>
      <c r="U4" s="577" t="s">
        <v>3</v>
      </c>
      <c r="V4" s="579"/>
      <c r="W4" s="608">
        <v>44502</v>
      </c>
      <c r="X4" s="609"/>
      <c r="Y4" s="609"/>
      <c r="Z4" s="610"/>
      <c r="AA4" s="595"/>
      <c r="AB4" s="596"/>
    </row>
    <row r="5" spans="2:28" ht="41.25" customHeight="1" x14ac:dyDescent="0.2">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ht="4.5" customHeight="1" thickBot="1" x14ac:dyDescent="0.25">
      <c r="B6" s="536"/>
      <c r="C6" s="536"/>
      <c r="D6" s="536"/>
      <c r="E6" s="536"/>
      <c r="F6" s="536"/>
      <c r="G6" s="536"/>
      <c r="H6" s="536"/>
      <c r="I6" s="537"/>
      <c r="J6" s="537"/>
      <c r="K6" s="537"/>
      <c r="L6" s="537"/>
      <c r="M6" s="537"/>
      <c r="N6" s="537"/>
      <c r="O6" s="537"/>
      <c r="P6" s="537"/>
      <c r="Q6" s="537"/>
      <c r="R6" s="537"/>
      <c r="S6" s="537"/>
      <c r="T6" s="537"/>
      <c r="U6" s="537"/>
      <c r="V6" s="537"/>
      <c r="W6" s="537"/>
      <c r="X6" s="537"/>
      <c r="Y6" s="537"/>
      <c r="Z6" s="537"/>
      <c r="AA6" s="537"/>
      <c r="AB6" s="537"/>
    </row>
    <row r="7" spans="2:28" ht="16.5" hidden="1" thickBot="1" x14ac:dyDescent="0.3">
      <c r="B7" s="3" t="s">
        <v>26</v>
      </c>
      <c r="C7" s="4"/>
      <c r="D7" s="4"/>
      <c r="E7" s="4"/>
      <c r="F7" s="4"/>
      <c r="G7" s="4"/>
      <c r="H7" s="4"/>
      <c r="I7" s="537"/>
      <c r="J7" s="537"/>
      <c r="K7" s="537"/>
      <c r="L7" s="537"/>
      <c r="M7" s="537"/>
      <c r="N7" s="537"/>
      <c r="O7" s="537"/>
      <c r="P7" s="537"/>
      <c r="Q7" s="537"/>
      <c r="R7" s="537"/>
      <c r="S7" s="537"/>
      <c r="T7" s="537"/>
      <c r="U7" s="537"/>
      <c r="V7" s="537"/>
      <c r="W7" s="537"/>
      <c r="X7" s="537"/>
      <c r="Y7" s="537"/>
      <c r="Z7" s="537"/>
      <c r="AA7" s="537"/>
      <c r="AB7" s="537"/>
    </row>
    <row r="8" spans="2:28" ht="15" customHeight="1" x14ac:dyDescent="0.2">
      <c r="B8" s="580" t="s">
        <v>23</v>
      </c>
      <c r="C8" s="583" t="s">
        <v>6</v>
      </c>
      <c r="D8" s="583" t="s">
        <v>28</v>
      </c>
      <c r="E8" s="583" t="s">
        <v>25</v>
      </c>
      <c r="F8" s="586" t="s">
        <v>29</v>
      </c>
      <c r="G8" s="583" t="s">
        <v>7</v>
      </c>
      <c r="H8" s="586" t="s">
        <v>22</v>
      </c>
      <c r="I8" s="588" t="s">
        <v>8</v>
      </c>
      <c r="J8" s="588"/>
      <c r="K8" s="588"/>
      <c r="L8" s="588"/>
      <c r="M8" s="588"/>
      <c r="N8" s="563" t="s">
        <v>30</v>
      </c>
      <c r="O8" s="563" t="s">
        <v>9</v>
      </c>
      <c r="P8" s="563" t="s">
        <v>10</v>
      </c>
      <c r="Q8" s="563" t="s">
        <v>37</v>
      </c>
      <c r="R8" s="563" t="s">
        <v>38</v>
      </c>
      <c r="S8" s="563" t="s">
        <v>11</v>
      </c>
      <c r="T8" s="563" t="s">
        <v>12</v>
      </c>
      <c r="U8" s="563" t="s">
        <v>13</v>
      </c>
      <c r="V8" s="563" t="s">
        <v>14</v>
      </c>
      <c r="W8" s="566" t="s">
        <v>15</v>
      </c>
      <c r="X8" s="567"/>
      <c r="Y8" s="567"/>
      <c r="Z8" s="567"/>
      <c r="AA8" s="568"/>
      <c r="AB8" s="569" t="s">
        <v>16</v>
      </c>
    </row>
    <row r="9" spans="2:28" ht="24.75" customHeight="1" x14ac:dyDescent="0.2">
      <c r="B9" s="581"/>
      <c r="C9" s="584"/>
      <c r="D9" s="584"/>
      <c r="E9" s="584"/>
      <c r="F9" s="587"/>
      <c r="G9" s="584"/>
      <c r="H9" s="587"/>
      <c r="I9" s="5"/>
      <c r="J9" s="5"/>
      <c r="K9" s="5"/>
      <c r="L9" s="5" t="s">
        <v>1491</v>
      </c>
      <c r="M9" s="572" t="s">
        <v>17</v>
      </c>
      <c r="N9" s="564"/>
      <c r="O9" s="564"/>
      <c r="P9" s="564"/>
      <c r="Q9" s="564"/>
      <c r="R9" s="564"/>
      <c r="S9" s="564"/>
      <c r="T9" s="564"/>
      <c r="U9" s="564"/>
      <c r="V9" s="564"/>
      <c r="W9" s="573" t="s">
        <v>36</v>
      </c>
      <c r="X9" s="575" t="s">
        <v>32</v>
      </c>
      <c r="Y9" s="575" t="s">
        <v>33</v>
      </c>
      <c r="Z9" s="575" t="s">
        <v>34</v>
      </c>
      <c r="AA9" s="575" t="s">
        <v>35</v>
      </c>
      <c r="AB9" s="570"/>
    </row>
    <row r="10" spans="2:28" ht="103.5" customHeight="1" x14ac:dyDescent="0.2">
      <c r="B10" s="582"/>
      <c r="C10" s="585"/>
      <c r="D10" s="585"/>
      <c r="E10" s="585"/>
      <c r="F10" s="584"/>
      <c r="G10" s="585"/>
      <c r="H10" s="584"/>
      <c r="I10" s="5" t="s">
        <v>1492</v>
      </c>
      <c r="J10" s="5" t="s">
        <v>18</v>
      </c>
      <c r="K10" s="5" t="s">
        <v>1493</v>
      </c>
      <c r="L10" s="5" t="s">
        <v>20</v>
      </c>
      <c r="M10" s="565"/>
      <c r="N10" s="565"/>
      <c r="O10" s="565"/>
      <c r="P10" s="565"/>
      <c r="Q10" s="565"/>
      <c r="R10" s="565"/>
      <c r="S10" s="565"/>
      <c r="T10" s="565"/>
      <c r="U10" s="565"/>
      <c r="V10" s="565"/>
      <c r="W10" s="574"/>
      <c r="X10" s="576"/>
      <c r="Y10" s="576"/>
      <c r="Z10" s="576"/>
      <c r="AA10" s="576"/>
      <c r="AB10" s="571"/>
    </row>
    <row r="11" spans="2:28" s="542" customFormat="1" ht="117" customHeight="1" x14ac:dyDescent="0.2">
      <c r="B11" s="560" t="s">
        <v>514</v>
      </c>
      <c r="C11" s="560" t="s">
        <v>1494</v>
      </c>
      <c r="D11" s="560" t="s">
        <v>1495</v>
      </c>
      <c r="E11" s="560" t="s">
        <v>1496</v>
      </c>
      <c r="F11" s="560" t="s">
        <v>1497</v>
      </c>
      <c r="G11" s="560" t="s">
        <v>1498</v>
      </c>
      <c r="H11" s="538">
        <v>0.8</v>
      </c>
      <c r="I11" s="539" t="s">
        <v>1499</v>
      </c>
      <c r="J11" s="539" t="s">
        <v>1500</v>
      </c>
      <c r="K11" s="539" t="s">
        <v>50</v>
      </c>
      <c r="L11" s="540">
        <v>0.8</v>
      </c>
      <c r="M11" s="539"/>
      <c r="N11" s="539" t="s">
        <v>1501</v>
      </c>
      <c r="O11" s="539" t="s">
        <v>1502</v>
      </c>
      <c r="P11" s="540">
        <v>0.15</v>
      </c>
      <c r="Q11" s="541">
        <v>44593</v>
      </c>
      <c r="R11" s="541">
        <v>44910</v>
      </c>
      <c r="T11" s="540">
        <v>0.5</v>
      </c>
      <c r="U11" s="539"/>
      <c r="V11" s="540">
        <v>0.5</v>
      </c>
      <c r="W11" s="539" t="s">
        <v>1503</v>
      </c>
      <c r="X11" s="539" t="s">
        <v>1504</v>
      </c>
      <c r="Y11" s="539" t="s">
        <v>1505</v>
      </c>
      <c r="Z11" s="539" t="s">
        <v>1506</v>
      </c>
      <c r="AA11" s="539" t="s">
        <v>1507</v>
      </c>
      <c r="AB11" s="543" t="s">
        <v>1508</v>
      </c>
    </row>
    <row r="12" spans="2:28" s="542" customFormat="1" ht="120.75" customHeight="1" x14ac:dyDescent="0.2">
      <c r="B12" s="561"/>
      <c r="C12" s="561"/>
      <c r="D12" s="561"/>
      <c r="E12" s="561"/>
      <c r="F12" s="561"/>
      <c r="G12" s="561"/>
      <c r="H12" s="538">
        <v>0.8</v>
      </c>
      <c r="I12" s="544" t="s">
        <v>1509</v>
      </c>
      <c r="J12" s="544" t="s">
        <v>1510</v>
      </c>
      <c r="K12" s="539" t="s">
        <v>50</v>
      </c>
      <c r="L12" s="538">
        <v>0.8</v>
      </c>
      <c r="M12" s="544"/>
      <c r="N12" s="544" t="s">
        <v>1511</v>
      </c>
      <c r="O12" s="544" t="s">
        <v>1512</v>
      </c>
      <c r="P12" s="540">
        <v>0.15</v>
      </c>
      <c r="Q12" s="541">
        <v>44593</v>
      </c>
      <c r="R12" s="541">
        <v>44910</v>
      </c>
      <c r="S12" s="538">
        <v>0.25</v>
      </c>
      <c r="T12" s="538">
        <v>0.25</v>
      </c>
      <c r="U12" s="538">
        <v>0.25</v>
      </c>
      <c r="V12" s="538">
        <v>0.25</v>
      </c>
      <c r="W12" s="539" t="s">
        <v>1513</v>
      </c>
      <c r="X12" s="539" t="s">
        <v>1504</v>
      </c>
      <c r="Y12" s="539" t="s">
        <v>1505</v>
      </c>
      <c r="Z12" s="545" t="s">
        <v>1514</v>
      </c>
      <c r="AA12" s="539" t="s">
        <v>1507</v>
      </c>
      <c r="AB12" s="543" t="s">
        <v>1508</v>
      </c>
    </row>
    <row r="13" spans="2:28" s="542" customFormat="1" ht="87.75" customHeight="1" x14ac:dyDescent="0.2">
      <c r="B13" s="561"/>
      <c r="C13" s="561"/>
      <c r="D13" s="561"/>
      <c r="E13" s="561"/>
      <c r="F13" s="561"/>
      <c r="G13" s="561"/>
      <c r="H13" s="556">
        <v>1</v>
      </c>
      <c r="I13" s="539" t="s">
        <v>1515</v>
      </c>
      <c r="J13" s="551" t="s">
        <v>1516</v>
      </c>
      <c r="K13" s="551" t="s">
        <v>519</v>
      </c>
      <c r="L13" s="558">
        <v>1</v>
      </c>
      <c r="M13" s="558"/>
      <c r="N13" s="544" t="s">
        <v>1517</v>
      </c>
      <c r="O13" s="539" t="s">
        <v>1518</v>
      </c>
      <c r="P13" s="540">
        <v>0.15</v>
      </c>
      <c r="Q13" s="541">
        <v>44562</v>
      </c>
      <c r="R13" s="541">
        <v>44591</v>
      </c>
      <c r="S13" s="538">
        <v>1</v>
      </c>
      <c r="T13" s="538"/>
      <c r="U13" s="538"/>
      <c r="V13" s="538"/>
      <c r="W13" s="539" t="s">
        <v>1503</v>
      </c>
      <c r="X13" s="551" t="s">
        <v>1519</v>
      </c>
      <c r="Y13" s="551" t="s">
        <v>1520</v>
      </c>
      <c r="Z13" s="553" t="s">
        <v>1521</v>
      </c>
      <c r="AA13" s="551" t="s">
        <v>1507</v>
      </c>
      <c r="AB13" s="551" t="s">
        <v>1522</v>
      </c>
    </row>
    <row r="14" spans="2:28" s="542" customFormat="1" ht="101.25" customHeight="1" x14ac:dyDescent="0.2">
      <c r="B14" s="561"/>
      <c r="C14" s="561"/>
      <c r="D14" s="561"/>
      <c r="E14" s="561"/>
      <c r="F14" s="561"/>
      <c r="G14" s="561"/>
      <c r="H14" s="557"/>
      <c r="I14" s="539" t="s">
        <v>1523</v>
      </c>
      <c r="J14" s="552"/>
      <c r="K14" s="552"/>
      <c r="L14" s="559"/>
      <c r="M14" s="559"/>
      <c r="N14" s="544" t="s">
        <v>1524</v>
      </c>
      <c r="O14" s="546" t="s">
        <v>1525</v>
      </c>
      <c r="P14" s="538">
        <v>0.15</v>
      </c>
      <c r="Q14" s="547">
        <v>44562</v>
      </c>
      <c r="R14" s="547">
        <v>44910</v>
      </c>
      <c r="S14" s="538">
        <v>0.25</v>
      </c>
      <c r="T14" s="538">
        <v>0.25</v>
      </c>
      <c r="U14" s="538">
        <v>0.25</v>
      </c>
      <c r="V14" s="538">
        <v>0.25</v>
      </c>
      <c r="W14" s="539" t="s">
        <v>1503</v>
      </c>
      <c r="X14" s="552"/>
      <c r="Y14" s="552"/>
      <c r="Z14" s="554"/>
      <c r="AA14" s="552"/>
      <c r="AB14" s="552"/>
    </row>
    <row r="15" spans="2:28" s="542" customFormat="1" ht="180.75" customHeight="1" x14ac:dyDescent="0.2">
      <c r="B15" s="561"/>
      <c r="C15" s="561"/>
      <c r="D15" s="561"/>
      <c r="E15" s="561"/>
      <c r="F15" s="561"/>
      <c r="G15" s="561"/>
      <c r="H15" s="538">
        <v>1</v>
      </c>
      <c r="I15" s="544" t="s">
        <v>1526</v>
      </c>
      <c r="J15" s="544" t="s">
        <v>1527</v>
      </c>
      <c r="K15" s="544" t="s">
        <v>50</v>
      </c>
      <c r="L15" s="538">
        <v>1</v>
      </c>
      <c r="M15" s="544"/>
      <c r="N15" s="544" t="s">
        <v>1528</v>
      </c>
      <c r="O15" s="544" t="s">
        <v>1529</v>
      </c>
      <c r="P15" s="538">
        <v>0.15</v>
      </c>
      <c r="Q15" s="547">
        <v>44593</v>
      </c>
      <c r="R15" s="547">
        <v>44910</v>
      </c>
      <c r="S15" s="544"/>
      <c r="T15" s="538">
        <v>0.9</v>
      </c>
      <c r="U15" s="544"/>
      <c r="V15" s="538">
        <v>0.1</v>
      </c>
      <c r="W15" s="539" t="s">
        <v>1503</v>
      </c>
      <c r="X15" s="544" t="s">
        <v>1519</v>
      </c>
      <c r="Y15" s="544" t="s">
        <v>690</v>
      </c>
      <c r="Z15" s="545" t="s">
        <v>1530</v>
      </c>
      <c r="AA15" s="544" t="s">
        <v>1507</v>
      </c>
      <c r="AB15" s="539" t="s">
        <v>1531</v>
      </c>
    </row>
    <row r="16" spans="2:28" s="542" customFormat="1" ht="120.75" customHeight="1" x14ac:dyDescent="0.2">
      <c r="B16" s="561"/>
      <c r="C16" s="561"/>
      <c r="D16" s="561"/>
      <c r="E16" s="561"/>
      <c r="F16" s="561"/>
      <c r="G16" s="561"/>
      <c r="H16" s="538">
        <v>1</v>
      </c>
      <c r="I16" s="544" t="s">
        <v>1532</v>
      </c>
      <c r="J16" s="544" t="s">
        <v>1533</v>
      </c>
      <c r="K16" s="544" t="s">
        <v>50</v>
      </c>
      <c r="L16" s="538">
        <v>1</v>
      </c>
      <c r="M16" s="544"/>
      <c r="N16" s="544" t="s">
        <v>1534</v>
      </c>
      <c r="O16" s="544" t="s">
        <v>1535</v>
      </c>
      <c r="P16" s="538">
        <v>0.15</v>
      </c>
      <c r="Q16" s="547">
        <v>44562</v>
      </c>
      <c r="R16" s="547">
        <v>44925</v>
      </c>
      <c r="S16" s="538">
        <v>0.25</v>
      </c>
      <c r="T16" s="538">
        <v>0.25</v>
      </c>
      <c r="U16" s="538">
        <v>0.25</v>
      </c>
      <c r="V16" s="538">
        <v>0.25</v>
      </c>
      <c r="W16" s="539" t="s">
        <v>1513</v>
      </c>
      <c r="X16" s="544" t="s">
        <v>1536</v>
      </c>
      <c r="Y16" s="544" t="s">
        <v>1537</v>
      </c>
      <c r="Z16" s="545" t="s">
        <v>1514</v>
      </c>
      <c r="AA16" s="544" t="s">
        <v>1507</v>
      </c>
      <c r="AB16" s="539" t="s">
        <v>1531</v>
      </c>
    </row>
    <row r="17" spans="2:28" s="542" customFormat="1" ht="109.5" customHeight="1" thickBot="1" x14ac:dyDescent="0.25">
      <c r="B17" s="562"/>
      <c r="C17" s="562"/>
      <c r="D17" s="562"/>
      <c r="E17" s="562"/>
      <c r="F17" s="562"/>
      <c r="G17" s="562"/>
      <c r="H17" s="548">
        <v>1</v>
      </c>
      <c r="I17" s="549" t="s">
        <v>1497</v>
      </c>
      <c r="J17" s="549" t="s">
        <v>1497</v>
      </c>
      <c r="K17" s="549" t="s">
        <v>50</v>
      </c>
      <c r="L17" s="548">
        <v>1</v>
      </c>
      <c r="M17" s="549"/>
      <c r="N17" s="549" t="s">
        <v>1538</v>
      </c>
      <c r="O17" s="549" t="s">
        <v>1539</v>
      </c>
      <c r="P17" s="548">
        <v>0.1</v>
      </c>
      <c r="Q17" s="550">
        <v>44835</v>
      </c>
      <c r="R17" s="550">
        <v>44880</v>
      </c>
      <c r="S17" s="549"/>
      <c r="T17" s="549"/>
      <c r="U17" s="549"/>
      <c r="V17" s="548">
        <v>1</v>
      </c>
      <c r="W17" s="539" t="s">
        <v>1513</v>
      </c>
      <c r="X17" s="544" t="s">
        <v>1540</v>
      </c>
      <c r="Y17" s="544" t="s">
        <v>1541</v>
      </c>
      <c r="Z17" s="545" t="s">
        <v>1514</v>
      </c>
      <c r="AA17" s="544" t="s">
        <v>1507</v>
      </c>
      <c r="AB17" s="539" t="s">
        <v>1531</v>
      </c>
    </row>
    <row r="18" spans="2:28" x14ac:dyDescent="0.2">
      <c r="B18" s="536"/>
      <c r="C18" s="536"/>
      <c r="D18" s="536"/>
      <c r="E18" s="536"/>
      <c r="F18" s="536"/>
      <c r="G18" s="536"/>
      <c r="H18" s="536"/>
      <c r="I18" s="537"/>
      <c r="J18" s="537"/>
      <c r="K18" s="537"/>
      <c r="L18" s="537"/>
      <c r="M18" s="537"/>
      <c r="N18" s="537"/>
      <c r="O18" s="537"/>
      <c r="P18" s="537"/>
      <c r="Q18" s="537"/>
      <c r="R18" s="537"/>
      <c r="S18" s="537"/>
      <c r="T18" s="537"/>
      <c r="U18" s="537"/>
      <c r="V18" s="537"/>
      <c r="W18" s="537"/>
      <c r="X18" s="537"/>
      <c r="Y18" s="537"/>
      <c r="Z18" s="537"/>
      <c r="AA18" s="537"/>
      <c r="AB18" s="537"/>
    </row>
    <row r="19" spans="2:28" x14ac:dyDescent="0.2">
      <c r="B19" s="555" t="s">
        <v>177</v>
      </c>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row>
  </sheetData>
  <mergeCells count="53">
    <mergeCell ref="AA2:AB5"/>
    <mergeCell ref="F3:T4"/>
    <mergeCell ref="U3:V3"/>
    <mergeCell ref="W3:Z3"/>
    <mergeCell ref="U4:V4"/>
    <mergeCell ref="W4:Z4"/>
    <mergeCell ref="F5:T5"/>
    <mergeCell ref="T8:T10"/>
    <mergeCell ref="U5:Z5"/>
    <mergeCell ref="B8:B10"/>
    <mergeCell ref="C8:C10"/>
    <mergeCell ref="D8:D10"/>
    <mergeCell ref="E8:E10"/>
    <mergeCell ref="F8:F10"/>
    <mergeCell ref="G8:G10"/>
    <mergeCell ref="H8:H10"/>
    <mergeCell ref="I8:M8"/>
    <mergeCell ref="N8:N10"/>
    <mergeCell ref="B2:E5"/>
    <mergeCell ref="F2:T2"/>
    <mergeCell ref="U2:Z2"/>
    <mergeCell ref="G11:G17"/>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Y13:Y14"/>
    <mergeCell ref="Z13:Z14"/>
    <mergeCell ref="AA13:AA14"/>
    <mergeCell ref="AB13:AB14"/>
    <mergeCell ref="B19:AB19"/>
    <mergeCell ref="H13:H14"/>
    <mergeCell ref="J13:J14"/>
    <mergeCell ref="K13:K14"/>
    <mergeCell ref="L13:L14"/>
    <mergeCell ref="M13:M14"/>
    <mergeCell ref="X13:X14"/>
    <mergeCell ref="B11:B17"/>
    <mergeCell ref="C11:C17"/>
    <mergeCell ref="D11:D17"/>
    <mergeCell ref="E11:E17"/>
    <mergeCell ref="F11:F17"/>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B47"/>
  <sheetViews>
    <sheetView topLeftCell="K19" zoomScale="60" zoomScaleNormal="60" workbookViewId="0">
      <selection activeCell="M31" sqref="M31:M32"/>
    </sheetView>
  </sheetViews>
  <sheetFormatPr baseColWidth="10" defaultRowHeight="15" x14ac:dyDescent="0.25"/>
  <cols>
    <col min="1" max="1" width="2.28515625" customWidth="1"/>
    <col min="2" max="2" width="18.7109375" customWidth="1"/>
    <col min="3" max="3" width="22.42578125" customWidth="1"/>
    <col min="4" max="4" width="23.28515625" customWidth="1"/>
    <col min="5" max="5" width="24.42578125" customWidth="1"/>
    <col min="6"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2" width="13.42578125" customWidth="1"/>
    <col min="23" max="23" width="18.7109375" customWidth="1"/>
    <col min="24" max="24" width="16" customWidth="1"/>
    <col min="25" max="25" width="15.28515625" customWidth="1"/>
    <col min="26" max="26" width="30.140625" customWidth="1"/>
    <col min="27" max="27" width="15" customWidth="1"/>
    <col min="28" max="28" width="20.42578125" customWidth="1"/>
  </cols>
  <sheetData>
    <row r="2" spans="2:28" ht="41.2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28" ht="41.2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28" ht="41.2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ht="4.5" customHeight="1" thickBot="1" x14ac:dyDescent="0.4">
      <c r="B6" s="1"/>
      <c r="C6" s="1"/>
      <c r="D6" s="1"/>
      <c r="E6" s="1"/>
      <c r="F6" s="1"/>
      <c r="G6" s="1"/>
      <c r="H6" s="1"/>
      <c r="I6" s="2"/>
      <c r="J6" s="2"/>
      <c r="K6" s="2"/>
      <c r="L6" s="2"/>
      <c r="M6" s="2"/>
      <c r="N6" s="2"/>
      <c r="O6" s="2"/>
      <c r="P6" s="2"/>
      <c r="Q6" s="2"/>
      <c r="R6" s="2"/>
      <c r="S6" s="2"/>
      <c r="T6" s="2"/>
      <c r="U6" s="2"/>
      <c r="V6" s="2"/>
      <c r="W6" s="2"/>
      <c r="X6" s="2"/>
      <c r="Y6" s="2"/>
      <c r="Z6" s="2"/>
      <c r="AA6" s="2"/>
      <c r="AB6" s="2"/>
    </row>
    <row r="7" spans="2:28" ht="15.95" hidden="1" thickBot="1" x14ac:dyDescent="0.4">
      <c r="B7" s="3" t="s">
        <v>26</v>
      </c>
      <c r="C7" s="4"/>
      <c r="D7" s="4"/>
      <c r="E7" s="4"/>
      <c r="F7" s="4"/>
      <c r="G7" s="4"/>
      <c r="H7" s="4"/>
      <c r="I7" s="2"/>
      <c r="J7" s="2"/>
      <c r="K7" s="2"/>
      <c r="L7" s="2"/>
      <c r="M7" s="2"/>
      <c r="N7" s="2"/>
      <c r="O7" s="2"/>
      <c r="P7" s="2"/>
      <c r="Q7" s="2"/>
      <c r="R7" s="2"/>
      <c r="S7" s="2"/>
      <c r="T7" s="2"/>
      <c r="U7" s="2"/>
      <c r="V7" s="2"/>
      <c r="W7" s="2"/>
      <c r="X7" s="2"/>
      <c r="Y7" s="2"/>
      <c r="Z7" s="2"/>
      <c r="AA7" s="2"/>
      <c r="AB7" s="2"/>
    </row>
    <row r="8" spans="2:28" ht="15" customHeight="1" x14ac:dyDescent="0.25">
      <c r="B8" s="580" t="s">
        <v>23</v>
      </c>
      <c r="C8" s="583" t="s">
        <v>6</v>
      </c>
      <c r="D8" s="583" t="s">
        <v>28</v>
      </c>
      <c r="E8" s="583" t="s">
        <v>25</v>
      </c>
      <c r="F8" s="586" t="s">
        <v>29</v>
      </c>
      <c r="G8" s="583" t="s">
        <v>7</v>
      </c>
      <c r="H8" s="586" t="s">
        <v>22</v>
      </c>
      <c r="I8" s="588" t="s">
        <v>8</v>
      </c>
      <c r="J8" s="588"/>
      <c r="K8" s="588"/>
      <c r="L8" s="588"/>
      <c r="M8" s="588"/>
      <c r="N8" s="563" t="s">
        <v>30</v>
      </c>
      <c r="O8" s="563" t="s">
        <v>9</v>
      </c>
      <c r="P8" s="563" t="s">
        <v>10</v>
      </c>
      <c r="Q8" s="563" t="s">
        <v>37</v>
      </c>
      <c r="R8" s="563" t="s">
        <v>38</v>
      </c>
      <c r="S8" s="563" t="s">
        <v>11</v>
      </c>
      <c r="T8" s="563" t="s">
        <v>12</v>
      </c>
      <c r="U8" s="563" t="s">
        <v>13</v>
      </c>
      <c r="V8" s="563" t="s">
        <v>14</v>
      </c>
      <c r="W8" s="566" t="s">
        <v>15</v>
      </c>
      <c r="X8" s="567"/>
      <c r="Y8" s="567"/>
      <c r="Z8" s="567"/>
      <c r="AA8" s="568"/>
      <c r="AB8" s="569" t="s">
        <v>16</v>
      </c>
    </row>
    <row r="9" spans="2:28" ht="24.75" customHeight="1" x14ac:dyDescent="0.25">
      <c r="B9" s="581"/>
      <c r="C9" s="584"/>
      <c r="D9" s="584"/>
      <c r="E9" s="584"/>
      <c r="F9" s="587"/>
      <c r="G9" s="584"/>
      <c r="H9" s="587"/>
      <c r="I9" s="5"/>
      <c r="J9" s="5"/>
      <c r="K9" s="5"/>
      <c r="L9" s="5" t="s">
        <v>27</v>
      </c>
      <c r="M9" s="572" t="s">
        <v>17</v>
      </c>
      <c r="N9" s="564"/>
      <c r="O9" s="564"/>
      <c r="P9" s="564"/>
      <c r="Q9" s="564"/>
      <c r="R9" s="564"/>
      <c r="S9" s="564"/>
      <c r="T9" s="564"/>
      <c r="U9" s="564"/>
      <c r="V9" s="564"/>
      <c r="W9" s="573" t="s">
        <v>36</v>
      </c>
      <c r="X9" s="575" t="s">
        <v>32</v>
      </c>
      <c r="Y9" s="575" t="s">
        <v>33</v>
      </c>
      <c r="Z9" s="575" t="s">
        <v>34</v>
      </c>
      <c r="AA9" s="575" t="s">
        <v>35</v>
      </c>
      <c r="AB9" s="570"/>
    </row>
    <row r="10" spans="2:28" ht="103.5" customHeight="1" thickBot="1" x14ac:dyDescent="0.3">
      <c r="B10" s="581"/>
      <c r="C10" s="877"/>
      <c r="D10" s="877"/>
      <c r="E10" s="877"/>
      <c r="F10" s="587"/>
      <c r="G10" s="877"/>
      <c r="H10" s="587"/>
      <c r="I10" s="6" t="s">
        <v>31</v>
      </c>
      <c r="J10" s="6" t="s">
        <v>18</v>
      </c>
      <c r="K10" s="6" t="s">
        <v>19</v>
      </c>
      <c r="L10" s="6" t="s">
        <v>20</v>
      </c>
      <c r="M10" s="564"/>
      <c r="N10" s="564"/>
      <c r="O10" s="564"/>
      <c r="P10" s="564"/>
      <c r="Q10" s="564"/>
      <c r="R10" s="564"/>
      <c r="S10" s="564"/>
      <c r="T10" s="564"/>
      <c r="U10" s="564"/>
      <c r="V10" s="564"/>
      <c r="W10" s="875"/>
      <c r="X10" s="876"/>
      <c r="Y10" s="876"/>
      <c r="Z10" s="876"/>
      <c r="AA10" s="876"/>
      <c r="AB10" s="570"/>
    </row>
    <row r="11" spans="2:28" ht="103.5" customHeight="1" x14ac:dyDescent="0.25">
      <c r="B11" s="1055" t="s">
        <v>39</v>
      </c>
      <c r="C11" s="1028" t="s">
        <v>40</v>
      </c>
      <c r="D11" s="1028" t="s">
        <v>41</v>
      </c>
      <c r="E11" s="1028" t="s">
        <v>42</v>
      </c>
      <c r="F11" s="1028" t="s">
        <v>43</v>
      </c>
      <c r="G11" s="1050" t="s">
        <v>44</v>
      </c>
      <c r="H11" s="1052">
        <v>0.2</v>
      </c>
      <c r="I11" s="1030" t="s">
        <v>45</v>
      </c>
      <c r="J11" s="1030" t="s">
        <v>56</v>
      </c>
      <c r="K11" s="1054" t="s">
        <v>50</v>
      </c>
      <c r="L11" s="1026">
        <v>5.0000000000000001E-4</v>
      </c>
      <c r="M11" s="1028"/>
      <c r="N11" s="1030" t="s">
        <v>52</v>
      </c>
      <c r="O11" s="1068" t="s">
        <v>55</v>
      </c>
      <c r="P11" s="1070">
        <v>0.3</v>
      </c>
      <c r="Q11" s="1072">
        <v>44713</v>
      </c>
      <c r="R11" s="1072">
        <v>44915</v>
      </c>
      <c r="S11" s="1021">
        <v>0</v>
      </c>
      <c r="T11" s="1021">
        <v>0.5</v>
      </c>
      <c r="U11" s="1021">
        <v>0</v>
      </c>
      <c r="V11" s="1021">
        <v>0.5</v>
      </c>
      <c r="W11" s="43" t="s">
        <v>96</v>
      </c>
      <c r="X11" s="44" t="s">
        <v>122</v>
      </c>
      <c r="Y11" s="45"/>
      <c r="Z11" s="50">
        <v>44557800</v>
      </c>
      <c r="AA11" s="45"/>
      <c r="AB11" s="46" t="s">
        <v>63</v>
      </c>
    </row>
    <row r="12" spans="2:28" ht="131.25" customHeight="1" x14ac:dyDescent="0.25">
      <c r="B12" s="1056"/>
      <c r="C12" s="1029"/>
      <c r="D12" s="1029"/>
      <c r="E12" s="1029"/>
      <c r="F12" s="1029"/>
      <c r="G12" s="1051"/>
      <c r="H12" s="1053"/>
      <c r="I12" s="1031"/>
      <c r="J12" s="1031"/>
      <c r="K12" s="1023"/>
      <c r="L12" s="1027"/>
      <c r="M12" s="1029"/>
      <c r="N12" s="1031"/>
      <c r="O12" s="1069"/>
      <c r="P12" s="1071"/>
      <c r="Q12" s="1035"/>
      <c r="R12" s="1035"/>
      <c r="S12" s="1022"/>
      <c r="T12" s="1022"/>
      <c r="U12" s="1022"/>
      <c r="V12" s="1022"/>
      <c r="W12" s="12" t="s">
        <v>133</v>
      </c>
      <c r="X12" s="41" t="s">
        <v>122</v>
      </c>
      <c r="Y12" s="7" t="s">
        <v>60</v>
      </c>
      <c r="Z12" s="8">
        <v>1250000</v>
      </c>
      <c r="AA12" s="7" t="s">
        <v>61</v>
      </c>
      <c r="AB12" s="47" t="s">
        <v>62</v>
      </c>
    </row>
    <row r="13" spans="2:28" ht="131.25" customHeight="1" x14ac:dyDescent="0.25">
      <c r="B13" s="1056"/>
      <c r="C13" s="1029"/>
      <c r="D13" s="1029"/>
      <c r="E13" s="1029"/>
      <c r="F13" s="1029"/>
      <c r="G13" s="1051"/>
      <c r="H13" s="1053"/>
      <c r="I13" s="1031"/>
      <c r="J13" s="1031"/>
      <c r="K13" s="1023"/>
      <c r="L13" s="1027"/>
      <c r="M13" s="1029"/>
      <c r="N13" s="1031"/>
      <c r="O13" s="1069"/>
      <c r="P13" s="1071"/>
      <c r="Q13" s="1035"/>
      <c r="R13" s="1035"/>
      <c r="S13" s="1022"/>
      <c r="T13" s="1022"/>
      <c r="U13" s="1022"/>
      <c r="V13" s="1022"/>
      <c r="W13" s="9" t="s">
        <v>133</v>
      </c>
      <c r="X13" s="41" t="s">
        <v>122</v>
      </c>
      <c r="Y13" s="7"/>
      <c r="Z13" s="10">
        <v>500000</v>
      </c>
      <c r="AA13" s="9"/>
      <c r="AB13" s="47" t="s">
        <v>63</v>
      </c>
    </row>
    <row r="14" spans="2:28" ht="131.25" customHeight="1" x14ac:dyDescent="0.25">
      <c r="B14" s="1056"/>
      <c r="C14" s="1029"/>
      <c r="D14" s="1029"/>
      <c r="E14" s="1029"/>
      <c r="F14" s="1029"/>
      <c r="G14" s="1051"/>
      <c r="H14" s="1053"/>
      <c r="I14" s="1023" t="s">
        <v>46</v>
      </c>
      <c r="J14" s="1023" t="s">
        <v>48</v>
      </c>
      <c r="K14" s="1023" t="s">
        <v>50</v>
      </c>
      <c r="L14" s="1024">
        <v>0.92100000000000004</v>
      </c>
      <c r="M14" s="1025"/>
      <c r="N14" s="1023" t="s">
        <v>53</v>
      </c>
      <c r="O14" s="11" t="s">
        <v>57</v>
      </c>
      <c r="P14" s="28">
        <v>0.2</v>
      </c>
      <c r="Q14" s="27">
        <v>44652</v>
      </c>
      <c r="R14" s="27">
        <v>44712</v>
      </c>
      <c r="S14" s="28">
        <v>0</v>
      </c>
      <c r="T14" s="28">
        <v>1</v>
      </c>
      <c r="U14" s="28">
        <v>0</v>
      </c>
      <c r="V14" s="28">
        <v>0</v>
      </c>
      <c r="W14" s="12" t="s">
        <v>133</v>
      </c>
      <c r="X14" s="41" t="s">
        <v>122</v>
      </c>
      <c r="Y14" s="7" t="s">
        <v>64</v>
      </c>
      <c r="Z14" s="10">
        <v>2620000</v>
      </c>
      <c r="AA14" s="7" t="s">
        <v>61</v>
      </c>
      <c r="AB14" s="47" t="s">
        <v>63</v>
      </c>
    </row>
    <row r="15" spans="2:28" ht="131.25" customHeight="1" x14ac:dyDescent="0.25">
      <c r="B15" s="1056"/>
      <c r="C15" s="1029"/>
      <c r="D15" s="1029"/>
      <c r="E15" s="1029"/>
      <c r="F15" s="1029"/>
      <c r="G15" s="1051"/>
      <c r="H15" s="1053"/>
      <c r="I15" s="1023"/>
      <c r="J15" s="1023"/>
      <c r="K15" s="1023"/>
      <c r="L15" s="1024"/>
      <c r="M15" s="1025"/>
      <c r="N15" s="1023"/>
      <c r="O15" s="1023" t="s">
        <v>58</v>
      </c>
      <c r="P15" s="1022">
        <v>0.2</v>
      </c>
      <c r="Q15" s="1035">
        <v>44805</v>
      </c>
      <c r="R15" s="1035">
        <v>44865</v>
      </c>
      <c r="S15" s="1022">
        <v>0</v>
      </c>
      <c r="T15" s="1022">
        <v>0</v>
      </c>
      <c r="U15" s="1022">
        <v>0</v>
      </c>
      <c r="V15" s="1022">
        <v>1</v>
      </c>
      <c r="W15" s="12" t="s">
        <v>121</v>
      </c>
      <c r="X15" s="41" t="s">
        <v>122</v>
      </c>
      <c r="Y15" s="7" t="s">
        <v>64</v>
      </c>
      <c r="Z15" s="10">
        <v>2000000</v>
      </c>
      <c r="AA15" s="7" t="s">
        <v>61</v>
      </c>
      <c r="AB15" s="47" t="s">
        <v>63</v>
      </c>
    </row>
    <row r="16" spans="2:28" ht="104.25" customHeight="1" x14ac:dyDescent="0.25">
      <c r="B16" s="1056"/>
      <c r="C16" s="1029"/>
      <c r="D16" s="1029"/>
      <c r="E16" s="1029"/>
      <c r="F16" s="1029"/>
      <c r="G16" s="1051"/>
      <c r="H16" s="1053"/>
      <c r="I16" s="1023"/>
      <c r="J16" s="1023"/>
      <c r="K16" s="1023"/>
      <c r="L16" s="1024"/>
      <c r="M16" s="1025"/>
      <c r="N16" s="1023"/>
      <c r="O16" s="1023"/>
      <c r="P16" s="1022"/>
      <c r="Q16" s="1035"/>
      <c r="R16" s="1035"/>
      <c r="S16" s="1034"/>
      <c r="T16" s="1022"/>
      <c r="U16" s="1034"/>
      <c r="V16" s="1022"/>
      <c r="W16" s="9" t="s">
        <v>121</v>
      </c>
      <c r="X16" s="41" t="s">
        <v>122</v>
      </c>
      <c r="Y16" s="9"/>
      <c r="Z16" s="54">
        <v>1200000</v>
      </c>
      <c r="AA16" s="7" t="s">
        <v>61</v>
      </c>
      <c r="AB16" s="47" t="s">
        <v>63</v>
      </c>
    </row>
    <row r="17" spans="2:28" ht="116.25" customHeight="1" x14ac:dyDescent="0.25">
      <c r="B17" s="1056"/>
      <c r="C17" s="1029"/>
      <c r="D17" s="1029"/>
      <c r="E17" s="1029"/>
      <c r="F17" s="1029"/>
      <c r="G17" s="1051"/>
      <c r="H17" s="1053"/>
      <c r="I17" s="1031" t="s">
        <v>47</v>
      </c>
      <c r="J17" s="1031" t="s">
        <v>49</v>
      </c>
      <c r="K17" s="1031" t="s">
        <v>50</v>
      </c>
      <c r="L17" s="1036" t="s">
        <v>51</v>
      </c>
      <c r="M17" s="1025"/>
      <c r="N17" s="1023" t="s">
        <v>54</v>
      </c>
      <c r="O17" s="1023" t="s">
        <v>59</v>
      </c>
      <c r="P17" s="1022">
        <v>0.3</v>
      </c>
      <c r="Q17" s="1035">
        <v>44774</v>
      </c>
      <c r="R17" s="1035">
        <v>44834</v>
      </c>
      <c r="S17" s="1022">
        <v>0</v>
      </c>
      <c r="T17" s="1022">
        <v>0</v>
      </c>
      <c r="U17" s="1022">
        <v>0</v>
      </c>
      <c r="V17" s="1022">
        <v>1</v>
      </c>
      <c r="W17" s="12" t="s">
        <v>133</v>
      </c>
      <c r="X17" s="41" t="s">
        <v>122</v>
      </c>
      <c r="Y17" s="7" t="s">
        <v>64</v>
      </c>
      <c r="Z17" s="13">
        <v>1100000</v>
      </c>
      <c r="AA17" s="7" t="s">
        <v>61</v>
      </c>
      <c r="AB17" s="47" t="s">
        <v>63</v>
      </c>
    </row>
    <row r="18" spans="2:28" ht="109.5" customHeight="1" x14ac:dyDescent="0.25">
      <c r="B18" s="1056"/>
      <c r="C18" s="1029"/>
      <c r="D18" s="1029"/>
      <c r="E18" s="1029"/>
      <c r="F18" s="1029"/>
      <c r="G18" s="1051"/>
      <c r="H18" s="1053"/>
      <c r="I18" s="1031"/>
      <c r="J18" s="1031"/>
      <c r="K18" s="1031"/>
      <c r="L18" s="1036"/>
      <c r="M18" s="1025"/>
      <c r="N18" s="1023"/>
      <c r="O18" s="1023"/>
      <c r="P18" s="1022"/>
      <c r="Q18" s="1035"/>
      <c r="R18" s="1035"/>
      <c r="S18" s="1034"/>
      <c r="T18" s="1022"/>
      <c r="U18" s="1034"/>
      <c r="V18" s="1022"/>
      <c r="W18" s="9" t="s">
        <v>133</v>
      </c>
      <c r="X18" s="41" t="s">
        <v>122</v>
      </c>
      <c r="Y18" s="7"/>
      <c r="Z18" s="13">
        <v>500000</v>
      </c>
      <c r="AA18" s="7" t="s">
        <v>61</v>
      </c>
      <c r="AB18" s="47" t="s">
        <v>63</v>
      </c>
    </row>
    <row r="19" spans="2:28" ht="105" customHeight="1" x14ac:dyDescent="0.25">
      <c r="B19" s="1037" t="s">
        <v>39</v>
      </c>
      <c r="C19" s="1032" t="s">
        <v>40</v>
      </c>
      <c r="D19" s="1032" t="s">
        <v>41</v>
      </c>
      <c r="E19" s="1032" t="s">
        <v>42</v>
      </c>
      <c r="F19" s="1032" t="s">
        <v>65</v>
      </c>
      <c r="G19" s="1032" t="s">
        <v>66</v>
      </c>
      <c r="H19" s="1033">
        <v>0.2</v>
      </c>
      <c r="I19" s="1043" t="s">
        <v>97</v>
      </c>
      <c r="J19" s="1045" t="s">
        <v>67</v>
      </c>
      <c r="K19" s="1046" t="s">
        <v>50</v>
      </c>
      <c r="L19" s="1047">
        <v>0.92749999999999999</v>
      </c>
      <c r="M19" s="1043"/>
      <c r="N19" s="1043" t="s">
        <v>68</v>
      </c>
      <c r="O19" s="1043" t="s">
        <v>69</v>
      </c>
      <c r="P19" s="1042">
        <v>1</v>
      </c>
      <c r="Q19" s="1044">
        <v>44594</v>
      </c>
      <c r="R19" s="1044">
        <v>44652</v>
      </c>
      <c r="S19" s="1042">
        <v>1</v>
      </c>
      <c r="T19" s="1042">
        <v>0</v>
      </c>
      <c r="U19" s="1042">
        <v>0</v>
      </c>
      <c r="V19" s="1042">
        <v>0</v>
      </c>
      <c r="W19" s="42" t="s">
        <v>96</v>
      </c>
      <c r="X19" s="15" t="s">
        <v>123</v>
      </c>
      <c r="Y19" s="15"/>
      <c r="Z19" s="51">
        <v>44557800</v>
      </c>
      <c r="AA19" s="15"/>
      <c r="AB19" s="14" t="s">
        <v>70</v>
      </c>
    </row>
    <row r="20" spans="2:28" ht="105" customHeight="1" x14ac:dyDescent="0.25">
      <c r="B20" s="1037"/>
      <c r="C20" s="1032"/>
      <c r="D20" s="1032"/>
      <c r="E20" s="1032"/>
      <c r="F20" s="1032"/>
      <c r="G20" s="1032"/>
      <c r="H20" s="1033"/>
      <c r="I20" s="1043"/>
      <c r="J20" s="1045"/>
      <c r="K20" s="1046"/>
      <c r="L20" s="1047"/>
      <c r="M20" s="1043"/>
      <c r="N20" s="1043"/>
      <c r="O20" s="1043"/>
      <c r="P20" s="1042"/>
      <c r="Q20" s="1044"/>
      <c r="R20" s="1044"/>
      <c r="S20" s="1042"/>
      <c r="T20" s="1042"/>
      <c r="U20" s="1042"/>
      <c r="V20" s="1042"/>
      <c r="W20" s="42" t="s">
        <v>133</v>
      </c>
      <c r="X20" s="15" t="s">
        <v>123</v>
      </c>
      <c r="Y20" s="15" t="s">
        <v>60</v>
      </c>
      <c r="Z20" s="51">
        <v>1250000</v>
      </c>
      <c r="AA20" s="15" t="s">
        <v>61</v>
      </c>
      <c r="AB20" s="14" t="s">
        <v>70</v>
      </c>
    </row>
    <row r="21" spans="2:28" ht="30" customHeight="1" x14ac:dyDescent="0.25">
      <c r="B21" s="1037"/>
      <c r="C21" s="1032"/>
      <c r="D21" s="1032"/>
      <c r="E21" s="1032"/>
      <c r="F21" s="1032"/>
      <c r="G21" s="1032"/>
      <c r="H21" s="1033"/>
      <c r="I21" s="1043"/>
      <c r="J21" s="1045"/>
      <c r="K21" s="1046"/>
      <c r="L21" s="1047"/>
      <c r="M21" s="1043"/>
      <c r="N21" s="1043"/>
      <c r="O21" s="1043"/>
      <c r="P21" s="1042"/>
      <c r="Q21" s="1044"/>
      <c r="R21" s="1044"/>
      <c r="S21" s="1042"/>
      <c r="T21" s="1042"/>
      <c r="U21" s="1043"/>
      <c r="V21" s="1042"/>
      <c r="W21" s="1038" t="s">
        <v>121</v>
      </c>
      <c r="X21" s="1038" t="s">
        <v>123</v>
      </c>
      <c r="Y21" s="1039"/>
      <c r="Z21" s="1040">
        <v>200000</v>
      </c>
      <c r="AA21" s="1039" t="s">
        <v>61</v>
      </c>
      <c r="AB21" s="1041" t="s">
        <v>70</v>
      </c>
    </row>
    <row r="22" spans="2:28" x14ac:dyDescent="0.25">
      <c r="B22" s="1037"/>
      <c r="C22" s="1032"/>
      <c r="D22" s="1032"/>
      <c r="E22" s="1032"/>
      <c r="F22" s="1032"/>
      <c r="G22" s="1032"/>
      <c r="H22" s="1033"/>
      <c r="I22" s="1043"/>
      <c r="J22" s="1045"/>
      <c r="K22" s="1046"/>
      <c r="L22" s="1047"/>
      <c r="M22" s="1043"/>
      <c r="N22" s="1043"/>
      <c r="O22" s="1043"/>
      <c r="P22" s="1042"/>
      <c r="Q22" s="1044"/>
      <c r="R22" s="1044"/>
      <c r="S22" s="1042"/>
      <c r="T22" s="1042"/>
      <c r="U22" s="1043"/>
      <c r="V22" s="1042"/>
      <c r="W22" s="1038"/>
      <c r="X22" s="1038"/>
      <c r="Y22" s="1039"/>
      <c r="Z22" s="1040"/>
      <c r="AA22" s="1039"/>
      <c r="AB22" s="1041"/>
    </row>
    <row r="23" spans="2:28" x14ac:dyDescent="0.25">
      <c r="B23" s="1037"/>
      <c r="C23" s="1032"/>
      <c r="D23" s="1032"/>
      <c r="E23" s="1032"/>
      <c r="F23" s="1032"/>
      <c r="G23" s="1032"/>
      <c r="H23" s="1033"/>
      <c r="I23" s="1043"/>
      <c r="J23" s="1045"/>
      <c r="K23" s="1046"/>
      <c r="L23" s="1047"/>
      <c r="M23" s="1043"/>
      <c r="N23" s="1043"/>
      <c r="O23" s="1043"/>
      <c r="P23" s="1042"/>
      <c r="Q23" s="1044"/>
      <c r="R23" s="1044"/>
      <c r="S23" s="1042"/>
      <c r="T23" s="1042"/>
      <c r="U23" s="1043"/>
      <c r="V23" s="1042"/>
      <c r="W23" s="1038"/>
      <c r="X23" s="1038"/>
      <c r="Y23" s="1039"/>
      <c r="Z23" s="1040"/>
      <c r="AA23" s="1039"/>
      <c r="AB23" s="1041"/>
    </row>
    <row r="24" spans="2:28" x14ac:dyDescent="0.25">
      <c r="B24" s="1037"/>
      <c r="C24" s="1032"/>
      <c r="D24" s="1032"/>
      <c r="E24" s="1032"/>
      <c r="F24" s="1032"/>
      <c r="G24" s="1032"/>
      <c r="H24" s="1033"/>
      <c r="I24" s="1043"/>
      <c r="J24" s="1045"/>
      <c r="K24" s="1046"/>
      <c r="L24" s="1047"/>
      <c r="M24" s="1043"/>
      <c r="N24" s="1043"/>
      <c r="O24" s="1043"/>
      <c r="P24" s="1042"/>
      <c r="Q24" s="1044"/>
      <c r="R24" s="1044"/>
      <c r="S24" s="1042"/>
      <c r="T24" s="1042"/>
      <c r="U24" s="1043"/>
      <c r="V24" s="1042"/>
      <c r="W24" s="1038"/>
      <c r="X24" s="1038"/>
      <c r="Y24" s="1039"/>
      <c r="Z24" s="1040"/>
      <c r="AA24" s="1039"/>
      <c r="AB24" s="1041"/>
    </row>
    <row r="25" spans="2:28" ht="30" customHeight="1" x14ac:dyDescent="0.25">
      <c r="B25" s="1037"/>
      <c r="C25" s="1032"/>
      <c r="D25" s="1032"/>
      <c r="E25" s="1032"/>
      <c r="F25" s="1032"/>
      <c r="G25" s="1032"/>
      <c r="H25" s="1033"/>
      <c r="I25" s="1043"/>
      <c r="J25" s="1045"/>
      <c r="K25" s="1046"/>
      <c r="L25" s="1047"/>
      <c r="M25" s="1043"/>
      <c r="N25" s="1043"/>
      <c r="O25" s="1043"/>
      <c r="P25" s="1042"/>
      <c r="Q25" s="1044"/>
      <c r="R25" s="1044"/>
      <c r="S25" s="1042"/>
      <c r="T25" s="1042"/>
      <c r="U25" s="1043"/>
      <c r="V25" s="1042"/>
      <c r="W25" s="1038"/>
      <c r="X25" s="1038"/>
      <c r="Y25" s="1039"/>
      <c r="Z25" s="1040"/>
      <c r="AA25" s="1039"/>
      <c r="AB25" s="1041"/>
    </row>
    <row r="26" spans="2:28" ht="31.5" customHeight="1" x14ac:dyDescent="0.25">
      <c r="B26" s="1037"/>
      <c r="C26" s="1032"/>
      <c r="D26" s="1032"/>
      <c r="E26" s="1032"/>
      <c r="F26" s="1032"/>
      <c r="G26" s="1032"/>
      <c r="H26" s="1033"/>
      <c r="I26" s="1043"/>
      <c r="J26" s="1045"/>
      <c r="K26" s="1046"/>
      <c r="L26" s="1047"/>
      <c r="M26" s="1043"/>
      <c r="N26" s="1043"/>
      <c r="O26" s="1043"/>
      <c r="P26" s="1042"/>
      <c r="Q26" s="1044"/>
      <c r="R26" s="1044"/>
      <c r="S26" s="1042"/>
      <c r="T26" s="1042"/>
      <c r="U26" s="1043"/>
      <c r="V26" s="1042"/>
      <c r="W26" s="1038"/>
      <c r="X26" s="1038"/>
      <c r="Y26" s="1039"/>
      <c r="Z26" s="1040"/>
      <c r="AA26" s="1039"/>
      <c r="AB26" s="1041"/>
    </row>
    <row r="27" spans="2:28" ht="90" x14ac:dyDescent="0.25">
      <c r="B27" s="1059" t="s">
        <v>39</v>
      </c>
      <c r="C27" s="1057" t="s">
        <v>71</v>
      </c>
      <c r="D27" s="1057" t="s">
        <v>41</v>
      </c>
      <c r="E27" s="1057" t="s">
        <v>72</v>
      </c>
      <c r="F27" s="21" t="s">
        <v>73</v>
      </c>
      <c r="G27" s="1057" t="s">
        <v>74</v>
      </c>
      <c r="H27" s="1058">
        <v>0.15</v>
      </c>
      <c r="I27" s="16" t="s">
        <v>73</v>
      </c>
      <c r="J27" s="16" t="s">
        <v>73</v>
      </c>
      <c r="K27" s="16" t="s">
        <v>73</v>
      </c>
      <c r="L27" s="16" t="s">
        <v>73</v>
      </c>
      <c r="M27" s="16"/>
      <c r="N27" s="16" t="s">
        <v>75</v>
      </c>
      <c r="O27" s="16" t="s">
        <v>76</v>
      </c>
      <c r="P27" s="17">
        <v>0.1</v>
      </c>
      <c r="Q27" s="18">
        <v>44566</v>
      </c>
      <c r="R27" s="18">
        <v>44803</v>
      </c>
      <c r="S27" s="19">
        <v>0</v>
      </c>
      <c r="T27" s="20">
        <v>0.5</v>
      </c>
      <c r="U27" s="19">
        <v>0.5</v>
      </c>
      <c r="V27" s="19">
        <v>0</v>
      </c>
      <c r="W27" s="17"/>
      <c r="X27" s="16" t="s">
        <v>77</v>
      </c>
      <c r="Y27" s="16" t="s">
        <v>78</v>
      </c>
      <c r="Z27" s="52"/>
      <c r="AA27" s="22"/>
      <c r="AB27" s="48" t="s">
        <v>79</v>
      </c>
    </row>
    <row r="28" spans="2:28" ht="90" x14ac:dyDescent="0.25">
      <c r="B28" s="1059"/>
      <c r="C28" s="1057"/>
      <c r="D28" s="1057"/>
      <c r="E28" s="1057"/>
      <c r="F28" s="21" t="s">
        <v>73</v>
      </c>
      <c r="G28" s="1057"/>
      <c r="H28" s="1057"/>
      <c r="I28" s="1057" t="s">
        <v>80</v>
      </c>
      <c r="J28" s="1057" t="s">
        <v>81</v>
      </c>
      <c r="K28" s="1057" t="s">
        <v>82</v>
      </c>
      <c r="L28" s="1057">
        <v>0.7</v>
      </c>
      <c r="M28" s="1057"/>
      <c r="N28" s="21" t="s">
        <v>83</v>
      </c>
      <c r="O28" s="22" t="s">
        <v>84</v>
      </c>
      <c r="P28" s="23">
        <v>0.1</v>
      </c>
      <c r="Q28" s="24">
        <v>44566</v>
      </c>
      <c r="R28" s="24">
        <v>44592</v>
      </c>
      <c r="S28" s="19">
        <v>1</v>
      </c>
      <c r="T28" s="19">
        <v>0</v>
      </c>
      <c r="U28" s="19">
        <v>0</v>
      </c>
      <c r="V28" s="19">
        <v>0</v>
      </c>
      <c r="W28" s="21"/>
      <c r="X28" s="16" t="s">
        <v>77</v>
      </c>
      <c r="Y28" s="16" t="s">
        <v>85</v>
      </c>
      <c r="Z28" s="22"/>
      <c r="AA28" s="22"/>
      <c r="AB28" s="48" t="s">
        <v>79</v>
      </c>
    </row>
    <row r="29" spans="2:28" ht="60" x14ac:dyDescent="0.25">
      <c r="B29" s="1059"/>
      <c r="C29" s="1057"/>
      <c r="D29" s="1057"/>
      <c r="E29" s="1057"/>
      <c r="F29" s="21" t="s">
        <v>73</v>
      </c>
      <c r="G29" s="1057"/>
      <c r="H29" s="1057"/>
      <c r="I29" s="1057"/>
      <c r="J29" s="1057"/>
      <c r="K29" s="1057"/>
      <c r="L29" s="1057"/>
      <c r="M29" s="1057"/>
      <c r="N29" s="21" t="s">
        <v>86</v>
      </c>
      <c r="O29" s="22" t="s">
        <v>87</v>
      </c>
      <c r="P29" s="23">
        <v>0.2</v>
      </c>
      <c r="Q29" s="24">
        <v>44593</v>
      </c>
      <c r="R29" s="24">
        <v>44925</v>
      </c>
      <c r="S29" s="25">
        <v>0.25</v>
      </c>
      <c r="T29" s="25">
        <v>0.25</v>
      </c>
      <c r="U29" s="25">
        <v>0.25</v>
      </c>
      <c r="V29" s="25">
        <v>0.25</v>
      </c>
      <c r="W29" s="21"/>
      <c r="X29" s="16" t="s">
        <v>77</v>
      </c>
      <c r="Y29" s="16" t="s">
        <v>85</v>
      </c>
      <c r="Z29" s="22"/>
      <c r="AA29" s="22"/>
      <c r="AB29" s="48" t="s">
        <v>79</v>
      </c>
    </row>
    <row r="30" spans="2:28" ht="75" x14ac:dyDescent="0.25">
      <c r="B30" s="1059"/>
      <c r="C30" s="1057"/>
      <c r="D30" s="1057"/>
      <c r="E30" s="1057"/>
      <c r="F30" s="21" t="s">
        <v>73</v>
      </c>
      <c r="G30" s="1057"/>
      <c r="H30" s="1057"/>
      <c r="I30" s="1057"/>
      <c r="J30" s="1057"/>
      <c r="K30" s="1057"/>
      <c r="L30" s="1057"/>
      <c r="M30" s="1057"/>
      <c r="N30" s="21" t="s">
        <v>88</v>
      </c>
      <c r="O30" s="21" t="s">
        <v>88</v>
      </c>
      <c r="P30" s="23">
        <v>0.2</v>
      </c>
      <c r="Q30" s="24">
        <v>44593</v>
      </c>
      <c r="R30" s="24">
        <v>44925</v>
      </c>
      <c r="S30" s="25">
        <v>0.25</v>
      </c>
      <c r="T30" s="25">
        <v>0.25</v>
      </c>
      <c r="U30" s="25">
        <v>0.25</v>
      </c>
      <c r="V30" s="25">
        <v>0.25</v>
      </c>
      <c r="W30" s="21"/>
      <c r="X30" s="16" t="s">
        <v>77</v>
      </c>
      <c r="Y30" s="16" t="s">
        <v>85</v>
      </c>
      <c r="Z30" s="22"/>
      <c r="AA30" s="22"/>
      <c r="AB30" s="48" t="s">
        <v>79</v>
      </c>
    </row>
    <row r="31" spans="2:28" ht="45" x14ac:dyDescent="0.25">
      <c r="B31" s="1059"/>
      <c r="C31" s="1057"/>
      <c r="D31" s="1057"/>
      <c r="E31" s="1057"/>
      <c r="F31" s="21" t="s">
        <v>73</v>
      </c>
      <c r="G31" s="1057"/>
      <c r="H31" s="1057"/>
      <c r="I31" s="21" t="s">
        <v>89</v>
      </c>
      <c r="J31" s="1057" t="s">
        <v>90</v>
      </c>
      <c r="K31" s="1057" t="s">
        <v>50</v>
      </c>
      <c r="L31" s="1067">
        <v>0.623</v>
      </c>
      <c r="M31" s="1057"/>
      <c r="N31" s="21" t="s">
        <v>91</v>
      </c>
      <c r="O31" s="22" t="s">
        <v>92</v>
      </c>
      <c r="P31" s="23">
        <v>0.2</v>
      </c>
      <c r="Q31" s="24">
        <v>44621</v>
      </c>
      <c r="R31" s="24">
        <v>44925</v>
      </c>
      <c r="S31" s="25">
        <v>0.25</v>
      </c>
      <c r="T31" s="25">
        <v>0.25</v>
      </c>
      <c r="U31" s="25">
        <v>0.25</v>
      </c>
      <c r="V31" s="25">
        <v>0.25</v>
      </c>
      <c r="W31" s="21"/>
      <c r="X31" s="16" t="s">
        <v>77</v>
      </c>
      <c r="Y31" s="16" t="s">
        <v>85</v>
      </c>
      <c r="Z31" s="22"/>
      <c r="AA31" s="22"/>
      <c r="AB31" s="48" t="s">
        <v>79</v>
      </c>
    </row>
    <row r="32" spans="2:28" ht="90" x14ac:dyDescent="0.25">
      <c r="B32" s="1059"/>
      <c r="C32" s="1057"/>
      <c r="D32" s="1057"/>
      <c r="E32" s="1057"/>
      <c r="F32" s="21" t="s">
        <v>73</v>
      </c>
      <c r="G32" s="1057"/>
      <c r="H32" s="1057"/>
      <c r="I32" s="21" t="s">
        <v>93</v>
      </c>
      <c r="J32" s="1057"/>
      <c r="K32" s="1057"/>
      <c r="L32" s="1057"/>
      <c r="M32" s="1057"/>
      <c r="N32" s="26" t="s">
        <v>94</v>
      </c>
      <c r="O32" s="26" t="s">
        <v>95</v>
      </c>
      <c r="P32" s="23">
        <v>0.2</v>
      </c>
      <c r="Q32" s="24">
        <v>44652</v>
      </c>
      <c r="R32" s="24">
        <v>44925</v>
      </c>
      <c r="S32" s="25">
        <v>0.25</v>
      </c>
      <c r="T32" s="25">
        <v>0.25</v>
      </c>
      <c r="U32" s="25">
        <v>0.25</v>
      </c>
      <c r="V32" s="25">
        <v>0.25</v>
      </c>
      <c r="W32" s="21"/>
      <c r="X32" s="16" t="s">
        <v>77</v>
      </c>
      <c r="Y32" s="16" t="s">
        <v>85</v>
      </c>
      <c r="Z32" s="22"/>
      <c r="AA32" s="22"/>
      <c r="AB32" s="48" t="s">
        <v>79</v>
      </c>
    </row>
    <row r="33" spans="2:28" ht="144.75" customHeight="1" x14ac:dyDescent="0.25">
      <c r="B33" s="1060" t="s">
        <v>39</v>
      </c>
      <c r="C33" s="1062" t="s">
        <v>99</v>
      </c>
      <c r="D33" s="1048" t="s">
        <v>41</v>
      </c>
      <c r="E33" s="1048" t="s">
        <v>42</v>
      </c>
      <c r="F33" s="29" t="s">
        <v>73</v>
      </c>
      <c r="G33" s="1048" t="s">
        <v>101</v>
      </c>
      <c r="H33" s="1064">
        <v>0.4</v>
      </c>
      <c r="I33" s="1048" t="s">
        <v>104</v>
      </c>
      <c r="J33" s="1048" t="s">
        <v>105</v>
      </c>
      <c r="K33" s="1048" t="s">
        <v>50</v>
      </c>
      <c r="L33" s="1066">
        <v>0.98799999999999999</v>
      </c>
      <c r="M33" s="30"/>
      <c r="N33" s="73" t="s">
        <v>143</v>
      </c>
      <c r="O33" s="32" t="s">
        <v>109</v>
      </c>
      <c r="P33" s="34">
        <v>0.12</v>
      </c>
      <c r="Q33" s="35">
        <v>44834</v>
      </c>
      <c r="R33" s="35">
        <v>44854</v>
      </c>
      <c r="S33" s="33">
        <v>0</v>
      </c>
      <c r="T33" s="33">
        <v>0</v>
      </c>
      <c r="U33" s="33">
        <v>0</v>
      </c>
      <c r="V33" s="33">
        <v>1</v>
      </c>
      <c r="W33" s="32" t="s">
        <v>96</v>
      </c>
      <c r="X33" s="32" t="s">
        <v>117</v>
      </c>
      <c r="Y33" s="32" t="s">
        <v>85</v>
      </c>
      <c r="Z33" s="53">
        <f>38192400+47740500+49440000</f>
        <v>135372900</v>
      </c>
      <c r="AA33" s="30"/>
      <c r="AB33" s="49" t="s">
        <v>118</v>
      </c>
    </row>
    <row r="34" spans="2:28" ht="62.25" customHeight="1" x14ac:dyDescent="0.25">
      <c r="B34" s="1060"/>
      <c r="C34" s="1062"/>
      <c r="D34" s="1048"/>
      <c r="E34" s="1048"/>
      <c r="F34" s="29" t="s">
        <v>73</v>
      </c>
      <c r="G34" s="1048"/>
      <c r="H34" s="1064"/>
      <c r="I34" s="1048"/>
      <c r="J34" s="1048"/>
      <c r="K34" s="1048"/>
      <c r="L34" s="1066"/>
      <c r="M34" s="30"/>
      <c r="N34" s="73" t="s">
        <v>144</v>
      </c>
      <c r="O34" s="31" t="s">
        <v>110</v>
      </c>
      <c r="P34" s="34">
        <v>0.1</v>
      </c>
      <c r="Q34" s="35">
        <v>44565</v>
      </c>
      <c r="R34" s="35">
        <v>44925</v>
      </c>
      <c r="S34" s="36">
        <v>0.25</v>
      </c>
      <c r="T34" s="36">
        <v>0.25</v>
      </c>
      <c r="U34" s="36">
        <v>0.25</v>
      </c>
      <c r="V34" s="36">
        <v>0.25</v>
      </c>
      <c r="W34" s="30"/>
      <c r="X34" s="32" t="s">
        <v>119</v>
      </c>
      <c r="Y34" s="31" t="s">
        <v>85</v>
      </c>
      <c r="Z34" s="55"/>
      <c r="AA34" s="31" t="s">
        <v>61</v>
      </c>
      <c r="AB34" s="49" t="s">
        <v>118</v>
      </c>
    </row>
    <row r="35" spans="2:28" ht="98.25" customHeight="1" x14ac:dyDescent="0.25">
      <c r="B35" s="1060"/>
      <c r="C35" s="1062"/>
      <c r="D35" s="1048"/>
      <c r="E35" s="1048"/>
      <c r="F35" s="29" t="s">
        <v>73</v>
      </c>
      <c r="G35" s="1048"/>
      <c r="H35" s="1064"/>
      <c r="I35" s="1048"/>
      <c r="J35" s="1048"/>
      <c r="K35" s="1048"/>
      <c r="L35" s="1066"/>
      <c r="M35" s="30"/>
      <c r="N35" s="73" t="s">
        <v>146</v>
      </c>
      <c r="O35" s="32" t="s">
        <v>111</v>
      </c>
      <c r="P35" s="34">
        <v>0.12</v>
      </c>
      <c r="Q35" s="35">
        <v>44774</v>
      </c>
      <c r="R35" s="35">
        <v>44865</v>
      </c>
      <c r="S35" s="33">
        <v>0</v>
      </c>
      <c r="T35" s="33">
        <v>0</v>
      </c>
      <c r="U35" s="33">
        <v>0.5</v>
      </c>
      <c r="V35" s="33">
        <v>0.5</v>
      </c>
      <c r="W35" s="30"/>
      <c r="X35" s="31" t="s">
        <v>120</v>
      </c>
      <c r="Y35" s="31" t="s">
        <v>125</v>
      </c>
      <c r="Z35" s="55"/>
      <c r="AA35" s="30"/>
      <c r="AB35" s="49" t="s">
        <v>118</v>
      </c>
    </row>
    <row r="36" spans="2:28" ht="85.5" customHeight="1" x14ac:dyDescent="0.25">
      <c r="B36" s="1060"/>
      <c r="C36" s="1062"/>
      <c r="D36" s="1048"/>
      <c r="E36" s="1048"/>
      <c r="F36" s="29" t="s">
        <v>73</v>
      </c>
      <c r="G36" s="1048"/>
      <c r="H36" s="1064"/>
      <c r="I36" s="1048"/>
      <c r="J36" s="1048"/>
      <c r="K36" s="1048"/>
      <c r="L36" s="1066"/>
      <c r="M36" s="30"/>
      <c r="N36" s="73" t="s">
        <v>145</v>
      </c>
      <c r="O36" s="32" t="s">
        <v>116</v>
      </c>
      <c r="P36" s="34">
        <v>0.1</v>
      </c>
      <c r="Q36" s="35">
        <v>44564</v>
      </c>
      <c r="R36" s="35">
        <v>44895</v>
      </c>
      <c r="S36" s="36">
        <v>0.25</v>
      </c>
      <c r="T36" s="36">
        <v>0.25</v>
      </c>
      <c r="U36" s="36">
        <v>0.25</v>
      </c>
      <c r="V36" s="36">
        <v>0.25</v>
      </c>
      <c r="W36" s="32" t="s">
        <v>121</v>
      </c>
      <c r="X36" s="32" t="s">
        <v>124</v>
      </c>
      <c r="Y36" s="30"/>
      <c r="Z36" s="56">
        <v>1000000</v>
      </c>
      <c r="AA36" s="32" t="s">
        <v>61</v>
      </c>
      <c r="AB36" s="49" t="s">
        <v>118</v>
      </c>
    </row>
    <row r="37" spans="2:28" ht="120" customHeight="1" x14ac:dyDescent="0.25">
      <c r="B37" s="1060" t="s">
        <v>98</v>
      </c>
      <c r="C37" s="1062" t="s">
        <v>100</v>
      </c>
      <c r="D37" s="1048"/>
      <c r="E37" s="1048"/>
      <c r="F37" s="29" t="s">
        <v>73</v>
      </c>
      <c r="G37" s="1048" t="s">
        <v>102</v>
      </c>
      <c r="H37" s="1064"/>
      <c r="I37" s="1048" t="s">
        <v>103</v>
      </c>
      <c r="J37" s="1048" t="s">
        <v>106</v>
      </c>
      <c r="K37" s="1048" t="s">
        <v>107</v>
      </c>
      <c r="L37" s="1048">
        <v>3.4</v>
      </c>
      <c r="M37" s="30"/>
      <c r="N37" s="73" t="s">
        <v>108</v>
      </c>
      <c r="O37" s="32" t="s">
        <v>113</v>
      </c>
      <c r="P37" s="34">
        <v>0.25</v>
      </c>
      <c r="Q37" s="35">
        <v>44652</v>
      </c>
      <c r="R37" s="35">
        <v>44772</v>
      </c>
      <c r="S37" s="33">
        <v>0</v>
      </c>
      <c r="T37" s="36">
        <v>0.5</v>
      </c>
      <c r="U37" s="36">
        <v>0.5</v>
      </c>
      <c r="V37" s="33">
        <v>0</v>
      </c>
      <c r="W37" s="32" t="s">
        <v>126</v>
      </c>
      <c r="X37" s="32" t="s">
        <v>119</v>
      </c>
      <c r="Y37" s="32" t="s">
        <v>85</v>
      </c>
      <c r="Z37" s="56">
        <v>24000000</v>
      </c>
      <c r="AA37" s="32" t="s">
        <v>61</v>
      </c>
      <c r="AB37" s="49" t="s">
        <v>118</v>
      </c>
    </row>
    <row r="38" spans="2:28" ht="162.75" customHeight="1" x14ac:dyDescent="0.25">
      <c r="B38" s="1060"/>
      <c r="C38" s="1062"/>
      <c r="D38" s="1048"/>
      <c r="E38" s="1048"/>
      <c r="F38" s="29" t="s">
        <v>73</v>
      </c>
      <c r="G38" s="1048"/>
      <c r="H38" s="1064"/>
      <c r="I38" s="1048"/>
      <c r="J38" s="1048"/>
      <c r="K38" s="1048"/>
      <c r="L38" s="1048"/>
      <c r="M38" s="30"/>
      <c r="N38" s="73" t="s">
        <v>147</v>
      </c>
      <c r="O38" s="32" t="s">
        <v>130</v>
      </c>
      <c r="P38" s="34">
        <v>0.05</v>
      </c>
      <c r="Q38" s="35">
        <v>44752</v>
      </c>
      <c r="R38" s="35">
        <v>44834</v>
      </c>
      <c r="S38" s="33">
        <v>0</v>
      </c>
      <c r="T38" s="33">
        <v>0</v>
      </c>
      <c r="U38" s="33">
        <v>1</v>
      </c>
      <c r="V38" s="33">
        <v>0</v>
      </c>
      <c r="W38" s="32" t="s">
        <v>131</v>
      </c>
      <c r="X38" s="32" t="s">
        <v>119</v>
      </c>
      <c r="Y38" s="32" t="s">
        <v>125</v>
      </c>
      <c r="Z38" s="56">
        <v>3000000</v>
      </c>
      <c r="AA38" s="32" t="s">
        <v>61</v>
      </c>
      <c r="AB38" s="49" t="s">
        <v>118</v>
      </c>
    </row>
    <row r="39" spans="2:28" ht="192.75" customHeight="1" x14ac:dyDescent="0.25">
      <c r="B39" s="1060"/>
      <c r="C39" s="1062"/>
      <c r="D39" s="1048"/>
      <c r="E39" s="1048"/>
      <c r="F39" s="29" t="s">
        <v>73</v>
      </c>
      <c r="G39" s="1048"/>
      <c r="H39" s="1064"/>
      <c r="I39" s="1048"/>
      <c r="J39" s="1048"/>
      <c r="K39" s="1048"/>
      <c r="L39" s="1048"/>
      <c r="M39" s="30"/>
      <c r="N39" s="73" t="s">
        <v>148</v>
      </c>
      <c r="O39" s="32" t="s">
        <v>114</v>
      </c>
      <c r="P39" s="34">
        <v>0.12</v>
      </c>
      <c r="Q39" s="35">
        <v>44774</v>
      </c>
      <c r="R39" s="35">
        <v>44865</v>
      </c>
      <c r="S39" s="33">
        <v>0</v>
      </c>
      <c r="T39" s="33">
        <v>0</v>
      </c>
      <c r="U39" s="33">
        <v>0.5</v>
      </c>
      <c r="V39" s="33">
        <v>0.5</v>
      </c>
      <c r="W39" s="32" t="s">
        <v>132</v>
      </c>
      <c r="X39" s="32" t="s">
        <v>119</v>
      </c>
      <c r="Y39" s="32" t="s">
        <v>127</v>
      </c>
      <c r="Z39" s="56">
        <v>50000000</v>
      </c>
      <c r="AA39" s="30"/>
      <c r="AB39" s="49" t="s">
        <v>118</v>
      </c>
    </row>
    <row r="40" spans="2:28" ht="204.75" customHeight="1" x14ac:dyDescent="0.25">
      <c r="B40" s="1060"/>
      <c r="C40" s="1062"/>
      <c r="D40" s="1048"/>
      <c r="E40" s="1048"/>
      <c r="F40" s="29" t="s">
        <v>73</v>
      </c>
      <c r="G40" s="1048"/>
      <c r="H40" s="1064"/>
      <c r="I40" s="1048"/>
      <c r="J40" s="1048"/>
      <c r="K40" s="1048"/>
      <c r="L40" s="1048"/>
      <c r="M40" s="30"/>
      <c r="N40" s="73" t="s">
        <v>115</v>
      </c>
      <c r="O40" s="32" t="s">
        <v>149</v>
      </c>
      <c r="P40" s="34">
        <v>0.12</v>
      </c>
      <c r="Q40" s="35">
        <v>44844</v>
      </c>
      <c r="R40" s="35">
        <v>44925</v>
      </c>
      <c r="S40" s="33">
        <v>0</v>
      </c>
      <c r="T40" s="33">
        <v>0</v>
      </c>
      <c r="U40" s="33">
        <v>0</v>
      </c>
      <c r="V40" s="33">
        <v>1</v>
      </c>
      <c r="W40" s="32" t="s">
        <v>132</v>
      </c>
      <c r="X40" s="32" t="s">
        <v>119</v>
      </c>
      <c r="Y40" s="32" t="s">
        <v>128</v>
      </c>
      <c r="Z40" s="56">
        <v>30000000</v>
      </c>
      <c r="AA40" s="30"/>
      <c r="AB40" s="49" t="s">
        <v>118</v>
      </c>
    </row>
    <row r="41" spans="2:28" ht="45" x14ac:dyDescent="0.25">
      <c r="B41" s="1061"/>
      <c r="C41" s="1063"/>
      <c r="D41" s="1049"/>
      <c r="E41" s="1049"/>
      <c r="F41" s="57" t="s">
        <v>73</v>
      </c>
      <c r="G41" s="1049"/>
      <c r="H41" s="1065"/>
      <c r="I41" s="1049"/>
      <c r="J41" s="1049"/>
      <c r="K41" s="1049"/>
      <c r="L41" s="1049"/>
      <c r="M41" s="58"/>
      <c r="N41" s="74" t="s">
        <v>112</v>
      </c>
      <c r="O41" s="59" t="s">
        <v>112</v>
      </c>
      <c r="P41" s="60">
        <v>0.02</v>
      </c>
      <c r="Q41" s="61">
        <v>44866</v>
      </c>
      <c r="R41" s="61">
        <v>44910</v>
      </c>
      <c r="S41" s="62">
        <v>0</v>
      </c>
      <c r="T41" s="62">
        <v>0</v>
      </c>
      <c r="U41" s="62">
        <v>0</v>
      </c>
      <c r="V41" s="62">
        <v>1</v>
      </c>
      <c r="W41" s="58"/>
      <c r="X41" s="63" t="s">
        <v>119</v>
      </c>
      <c r="Y41" s="59" t="s">
        <v>85</v>
      </c>
      <c r="Z41" s="64"/>
      <c r="AA41" s="59" t="s">
        <v>61</v>
      </c>
      <c r="AB41" s="65" t="s">
        <v>118</v>
      </c>
    </row>
    <row r="42" spans="2:28" s="70" customFormat="1" ht="95.25" customHeight="1" x14ac:dyDescent="0.25">
      <c r="B42" s="1012" t="s">
        <v>39</v>
      </c>
      <c r="C42" s="1009" t="s">
        <v>100</v>
      </c>
      <c r="D42" s="1009" t="s">
        <v>41</v>
      </c>
      <c r="E42" s="1009" t="s">
        <v>142</v>
      </c>
      <c r="F42" s="1015" t="s">
        <v>73</v>
      </c>
      <c r="G42" s="1009" t="s">
        <v>134</v>
      </c>
      <c r="H42" s="1018">
        <v>0.05</v>
      </c>
      <c r="I42" s="1009" t="s">
        <v>73</v>
      </c>
      <c r="J42" s="1009" t="s">
        <v>73</v>
      </c>
      <c r="K42" s="1009" t="s">
        <v>73</v>
      </c>
      <c r="L42" s="1009" t="s">
        <v>73</v>
      </c>
      <c r="M42" s="68"/>
      <c r="N42" s="66" t="s">
        <v>136</v>
      </c>
      <c r="O42" s="66" t="s">
        <v>135</v>
      </c>
      <c r="P42" s="71">
        <v>0.33333332999999998</v>
      </c>
      <c r="Q42" s="69">
        <v>44564</v>
      </c>
      <c r="R42" s="72">
        <v>44590</v>
      </c>
      <c r="S42" s="67">
        <v>1</v>
      </c>
      <c r="T42" s="67">
        <v>0</v>
      </c>
      <c r="U42" s="67">
        <v>0</v>
      </c>
      <c r="V42" s="67">
        <v>0</v>
      </c>
      <c r="W42" s="66"/>
      <c r="X42" s="66" t="s">
        <v>141</v>
      </c>
      <c r="Y42" s="66" t="s">
        <v>125</v>
      </c>
      <c r="Z42" s="66"/>
      <c r="AA42" s="66" t="s">
        <v>61</v>
      </c>
      <c r="AB42" s="66" t="s">
        <v>141</v>
      </c>
    </row>
    <row r="43" spans="2:28" s="70" customFormat="1" ht="95.25" customHeight="1" x14ac:dyDescent="0.25">
      <c r="B43" s="1013"/>
      <c r="C43" s="1010"/>
      <c r="D43" s="1010"/>
      <c r="E43" s="1010"/>
      <c r="F43" s="1016"/>
      <c r="G43" s="1010"/>
      <c r="H43" s="1019"/>
      <c r="I43" s="1010"/>
      <c r="J43" s="1010"/>
      <c r="K43" s="1010"/>
      <c r="L43" s="1010"/>
      <c r="M43" s="68"/>
      <c r="N43" s="66" t="s">
        <v>137</v>
      </c>
      <c r="O43" s="66" t="s">
        <v>138</v>
      </c>
      <c r="P43" s="71">
        <v>0.33333332999999998</v>
      </c>
      <c r="Q43" s="69">
        <v>44593</v>
      </c>
      <c r="R43" s="72">
        <v>44918</v>
      </c>
      <c r="S43" s="67">
        <v>0.25</v>
      </c>
      <c r="T43" s="67">
        <v>0.25</v>
      </c>
      <c r="U43" s="67">
        <v>0.25</v>
      </c>
      <c r="V43" s="67">
        <v>0.25</v>
      </c>
      <c r="W43" s="66"/>
      <c r="X43" s="66" t="s">
        <v>141</v>
      </c>
      <c r="Y43" s="66" t="s">
        <v>125</v>
      </c>
      <c r="Z43" s="66"/>
      <c r="AA43" s="66" t="s">
        <v>61</v>
      </c>
      <c r="AB43" s="66" t="s">
        <v>141</v>
      </c>
    </row>
    <row r="44" spans="2:28" s="70" customFormat="1" ht="95.25" customHeight="1" x14ac:dyDescent="0.25">
      <c r="B44" s="1014"/>
      <c r="C44" s="1011"/>
      <c r="D44" s="1011"/>
      <c r="E44" s="1011"/>
      <c r="F44" s="1017"/>
      <c r="G44" s="1011"/>
      <c r="H44" s="1020"/>
      <c r="I44" s="1011"/>
      <c r="J44" s="1011"/>
      <c r="K44" s="1011"/>
      <c r="L44" s="1011"/>
      <c r="M44" s="68"/>
      <c r="N44" s="66" t="s">
        <v>139</v>
      </c>
      <c r="O44" s="66" t="s">
        <v>140</v>
      </c>
      <c r="P44" s="71">
        <v>0.33333332999999998</v>
      </c>
      <c r="Q44" s="69">
        <v>44568</v>
      </c>
      <c r="R44" s="72">
        <v>44918</v>
      </c>
      <c r="S44" s="67">
        <v>0.25</v>
      </c>
      <c r="T44" s="67">
        <v>0.25</v>
      </c>
      <c r="U44" s="67">
        <v>0.25</v>
      </c>
      <c r="V44" s="67">
        <v>0.25</v>
      </c>
      <c r="W44" s="66"/>
      <c r="X44" s="66" t="s">
        <v>141</v>
      </c>
      <c r="Y44" s="66" t="s">
        <v>125</v>
      </c>
      <c r="Z44" s="66"/>
      <c r="AA44" s="66" t="s">
        <v>61</v>
      </c>
      <c r="AB44" s="66" t="s">
        <v>141</v>
      </c>
    </row>
    <row r="45" spans="2:28" ht="23.25" x14ac:dyDescent="0.35">
      <c r="Y45" s="37" t="s">
        <v>129</v>
      </c>
      <c r="Z45" s="38">
        <f>SUM(Z11:Z44)</f>
        <v>343108500</v>
      </c>
    </row>
    <row r="46" spans="2:28" x14ac:dyDescent="0.25">
      <c r="Z46" s="39"/>
    </row>
    <row r="47" spans="2:28" x14ac:dyDescent="0.25">
      <c r="Z47" s="40"/>
    </row>
  </sheetData>
  <mergeCells count="155">
    <mergeCell ref="K33:K36"/>
    <mergeCell ref="L33:L36"/>
    <mergeCell ref="J37:J41"/>
    <mergeCell ref="K37:K41"/>
    <mergeCell ref="L37:L41"/>
    <mergeCell ref="U11:U13"/>
    <mergeCell ref="V11:V13"/>
    <mergeCell ref="M28:M30"/>
    <mergeCell ref="L31:L32"/>
    <mergeCell ref="M31:M32"/>
    <mergeCell ref="L28:L30"/>
    <mergeCell ref="O15:O16"/>
    <mergeCell ref="P15:P16"/>
    <mergeCell ref="Q15:Q16"/>
    <mergeCell ref="R15:R16"/>
    <mergeCell ref="S15:S16"/>
    <mergeCell ref="T15:T16"/>
    <mergeCell ref="U15:U16"/>
    <mergeCell ref="V15:V16"/>
    <mergeCell ref="O11:O13"/>
    <mergeCell ref="P11:P13"/>
    <mergeCell ref="Q11:Q13"/>
    <mergeCell ref="R11:R13"/>
    <mergeCell ref="S11:S13"/>
    <mergeCell ref="B33:B36"/>
    <mergeCell ref="B37:B41"/>
    <mergeCell ref="C33:C36"/>
    <mergeCell ref="C37:C41"/>
    <mergeCell ref="E33:E41"/>
    <mergeCell ref="D33:D41"/>
    <mergeCell ref="G33:G36"/>
    <mergeCell ref="G37:G41"/>
    <mergeCell ref="H33:H41"/>
    <mergeCell ref="I37:I41"/>
    <mergeCell ref="I33:I36"/>
    <mergeCell ref="J33:J36"/>
    <mergeCell ref="G11:G18"/>
    <mergeCell ref="H11:H18"/>
    <mergeCell ref="I11:I13"/>
    <mergeCell ref="J11:J13"/>
    <mergeCell ref="K11:K13"/>
    <mergeCell ref="B11:B18"/>
    <mergeCell ref="C11:C18"/>
    <mergeCell ref="D11:D18"/>
    <mergeCell ref="E11:E18"/>
    <mergeCell ref="F11:F18"/>
    <mergeCell ref="J31:J32"/>
    <mergeCell ref="K31:K32"/>
    <mergeCell ref="H27:H32"/>
    <mergeCell ref="I28:I30"/>
    <mergeCell ref="J28:J30"/>
    <mergeCell ref="K28:K30"/>
    <mergeCell ref="B27:B32"/>
    <mergeCell ref="C27:C32"/>
    <mergeCell ref="D27:D32"/>
    <mergeCell ref="E27:E32"/>
    <mergeCell ref="G27:G32"/>
    <mergeCell ref="B19:B26"/>
    <mergeCell ref="C19:C26"/>
    <mergeCell ref="W21:W26"/>
    <mergeCell ref="X21:X26"/>
    <mergeCell ref="Y21:Y26"/>
    <mergeCell ref="Z21:Z26"/>
    <mergeCell ref="AA21:AA26"/>
    <mergeCell ref="AB21:AB26"/>
    <mergeCell ref="S19:S26"/>
    <mergeCell ref="T19:T26"/>
    <mergeCell ref="U19:U26"/>
    <mergeCell ref="V19:V26"/>
    <mergeCell ref="N19:N26"/>
    <mergeCell ref="O19:O26"/>
    <mergeCell ref="P19:P26"/>
    <mergeCell ref="Q19:Q26"/>
    <mergeCell ref="R19:R26"/>
    <mergeCell ref="I19:I26"/>
    <mergeCell ref="J19:J26"/>
    <mergeCell ref="K19:K26"/>
    <mergeCell ref="L19:L26"/>
    <mergeCell ref="M19:M26"/>
    <mergeCell ref="D19:D26"/>
    <mergeCell ref="E19:E26"/>
    <mergeCell ref="F19:F26"/>
    <mergeCell ref="G19:G26"/>
    <mergeCell ref="H19:H26"/>
    <mergeCell ref="S17:S18"/>
    <mergeCell ref="T17:T18"/>
    <mergeCell ref="U17:U18"/>
    <mergeCell ref="V17:V18"/>
    <mergeCell ref="N17:N18"/>
    <mergeCell ref="O17:O18"/>
    <mergeCell ref="P17:P18"/>
    <mergeCell ref="Q17:Q18"/>
    <mergeCell ref="R17:R18"/>
    <mergeCell ref="I17:I18"/>
    <mergeCell ref="J17:J18"/>
    <mergeCell ref="K17:K18"/>
    <mergeCell ref="L17:L18"/>
    <mergeCell ref="M17:M18"/>
    <mergeCell ref="T11:T13"/>
    <mergeCell ref="I14:I16"/>
    <mergeCell ref="L14:L16"/>
    <mergeCell ref="N14:N16"/>
    <mergeCell ref="M14:M16"/>
    <mergeCell ref="L11:L13"/>
    <mergeCell ref="M11:M13"/>
    <mergeCell ref="N11:N13"/>
    <mergeCell ref="J14:J16"/>
    <mergeCell ref="K14:K16"/>
    <mergeCell ref="W8:AA8"/>
    <mergeCell ref="W9:W10"/>
    <mergeCell ref="AA2:AB5"/>
    <mergeCell ref="U2:Z2"/>
    <mergeCell ref="U3:V3"/>
    <mergeCell ref="U4:V4"/>
    <mergeCell ref="U5:Z5"/>
    <mergeCell ref="W3:Z3"/>
    <mergeCell ref="W4:Z4"/>
    <mergeCell ref="AB8:AB10"/>
    <mergeCell ref="X9:X10"/>
    <mergeCell ref="Y9:Y10"/>
    <mergeCell ref="Z9:Z10"/>
    <mergeCell ref="AA9:AA10"/>
    <mergeCell ref="U8:U10"/>
    <mergeCell ref="V8:V10"/>
    <mergeCell ref="E8:E10"/>
    <mergeCell ref="G8:G10"/>
    <mergeCell ref="I8:M8"/>
    <mergeCell ref="B2:E5"/>
    <mergeCell ref="H8:H10"/>
    <mergeCell ref="F8:F10"/>
    <mergeCell ref="F2:T2"/>
    <mergeCell ref="F3:T4"/>
    <mergeCell ref="F5:T5"/>
    <mergeCell ref="N8:N10"/>
    <mergeCell ref="Q8:Q10"/>
    <mergeCell ref="R8:R10"/>
    <mergeCell ref="M9:M10"/>
    <mergeCell ref="O8:O10"/>
    <mergeCell ref="P8:P10"/>
    <mergeCell ref="S8:S10"/>
    <mergeCell ref="T8:T10"/>
    <mergeCell ref="B8:B10"/>
    <mergeCell ref="C8:C10"/>
    <mergeCell ref="D8:D10"/>
    <mergeCell ref="K42:K44"/>
    <mergeCell ref="L42:L44"/>
    <mergeCell ref="B42:B44"/>
    <mergeCell ref="C42:C44"/>
    <mergeCell ref="D42:D44"/>
    <mergeCell ref="E42:E44"/>
    <mergeCell ref="F42:F44"/>
    <mergeCell ref="G42:G44"/>
    <mergeCell ref="H42:H44"/>
    <mergeCell ref="I42:I44"/>
    <mergeCell ref="J42:J44"/>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687"/>
  <sheetViews>
    <sheetView topLeftCell="Z8" zoomScale="80" zoomScaleNormal="80" workbookViewId="0">
      <pane ySplit="3" topLeftCell="A11" activePane="bottomLeft" state="frozen"/>
      <selection activeCell="A8" sqref="A8"/>
      <selection pane="bottomLeft" activeCell="G11" sqref="G11:G16"/>
    </sheetView>
  </sheetViews>
  <sheetFormatPr baseColWidth="10" defaultRowHeight="15" x14ac:dyDescent="0.25"/>
  <cols>
    <col min="1" max="1" width="2.28515625" customWidth="1"/>
    <col min="2" max="2" width="18.7109375" customWidth="1"/>
    <col min="3" max="3" width="43.85546875" customWidth="1"/>
    <col min="4" max="4" width="36.85546875" customWidth="1"/>
    <col min="5" max="5" width="50.140625" customWidth="1"/>
    <col min="6" max="6" width="38.85546875" customWidth="1"/>
    <col min="7" max="7" width="49.28515625" customWidth="1"/>
    <col min="8" max="8" width="25.85546875" style="70" customWidth="1"/>
    <col min="9" max="9" width="52.42578125" customWidth="1"/>
    <col min="10" max="10" width="62.42578125" customWidth="1"/>
    <col min="11" max="11" width="27.140625" style="532" customWidth="1"/>
    <col min="12" max="12" width="17.7109375" customWidth="1"/>
    <col min="13" max="13" width="21.7109375" customWidth="1"/>
    <col min="14" max="14" width="61" customWidth="1"/>
    <col min="15" max="15" width="62.28515625" customWidth="1"/>
    <col min="16" max="16" width="15.5703125" style="533" customWidth="1"/>
    <col min="17" max="18" width="15.5703125" customWidth="1"/>
    <col min="19" max="21" width="13.42578125" customWidth="1"/>
    <col min="22" max="22" width="16.28515625" customWidth="1"/>
    <col min="23" max="23" width="23.85546875" customWidth="1"/>
    <col min="24" max="24" width="21.42578125" style="534" customWidth="1"/>
    <col min="25" max="25" width="21.28515625" customWidth="1"/>
    <col min="26" max="26" width="24.85546875" customWidth="1"/>
    <col min="27" max="27" width="38.5703125" style="534" customWidth="1"/>
    <col min="28" max="28" width="20.42578125" customWidth="1"/>
    <col min="33" max="33" width="19.7109375" customWidth="1"/>
  </cols>
  <sheetData>
    <row r="2" spans="2:28" ht="41.2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715"/>
      <c r="AB2" s="594"/>
    </row>
    <row r="3" spans="2:28"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716"/>
      <c r="AB3" s="596"/>
    </row>
    <row r="4" spans="2:28" ht="41.2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716"/>
      <c r="AB4" s="596"/>
    </row>
    <row r="5" spans="2:28" ht="41.2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717"/>
      <c r="AB5" s="598"/>
    </row>
    <row r="6" spans="2:28" ht="4.5" customHeight="1" thickBot="1" x14ac:dyDescent="0.3">
      <c r="B6" s="1"/>
      <c r="C6" s="1"/>
      <c r="D6" s="1"/>
      <c r="E6" s="1"/>
      <c r="F6" s="1"/>
      <c r="G6" s="1"/>
      <c r="H6" s="450"/>
      <c r="I6" s="2"/>
      <c r="J6" s="2"/>
      <c r="K6" s="451"/>
      <c r="L6" s="2"/>
      <c r="M6" s="2"/>
      <c r="N6" s="2"/>
      <c r="O6" s="2"/>
      <c r="P6" s="452"/>
      <c r="Q6" s="2"/>
      <c r="R6" s="2"/>
      <c r="S6" s="2"/>
      <c r="T6" s="2"/>
      <c r="U6" s="2"/>
      <c r="V6" s="2"/>
      <c r="W6" s="2"/>
      <c r="X6" s="453"/>
      <c r="Y6" s="2"/>
      <c r="Z6" s="2"/>
      <c r="AA6" s="453"/>
      <c r="AB6" s="2"/>
    </row>
    <row r="7" spans="2:28" ht="16.5" hidden="1" thickBot="1" x14ac:dyDescent="0.3">
      <c r="B7" s="3" t="s">
        <v>26</v>
      </c>
      <c r="C7" s="4"/>
      <c r="D7" s="4"/>
      <c r="E7" s="4"/>
      <c r="F7" s="4"/>
      <c r="G7" s="4"/>
      <c r="H7" s="454"/>
      <c r="I7" s="2"/>
      <c r="J7" s="2"/>
      <c r="K7" s="451"/>
      <c r="L7" s="2"/>
      <c r="M7" s="2"/>
      <c r="N7" s="2"/>
      <c r="O7" s="2"/>
      <c r="P7" s="452"/>
      <c r="Q7" s="2"/>
      <c r="R7" s="2"/>
      <c r="S7" s="2"/>
      <c r="T7" s="2"/>
      <c r="U7" s="2"/>
      <c r="V7" s="2"/>
      <c r="W7" s="2"/>
      <c r="X7" s="453"/>
      <c r="Y7" s="2"/>
      <c r="Z7" s="2"/>
      <c r="AA7" s="2"/>
      <c r="AB7" s="2"/>
    </row>
    <row r="8" spans="2:28" s="455" customFormat="1" ht="38.25" customHeight="1" x14ac:dyDescent="0.2">
      <c r="B8" s="709" t="s">
        <v>23</v>
      </c>
      <c r="C8" s="712" t="s">
        <v>6</v>
      </c>
      <c r="D8" s="712" t="s">
        <v>28</v>
      </c>
      <c r="E8" s="712" t="s">
        <v>25</v>
      </c>
      <c r="F8" s="706" t="s">
        <v>29</v>
      </c>
      <c r="G8" s="712" t="s">
        <v>7</v>
      </c>
      <c r="H8" s="706" t="s">
        <v>22</v>
      </c>
      <c r="I8" s="706" t="s">
        <v>8</v>
      </c>
      <c r="J8" s="706"/>
      <c r="K8" s="706"/>
      <c r="L8" s="706"/>
      <c r="M8" s="706"/>
      <c r="N8" s="706" t="s">
        <v>30</v>
      </c>
      <c r="O8" s="706" t="s">
        <v>9</v>
      </c>
      <c r="P8" s="706" t="s">
        <v>10</v>
      </c>
      <c r="Q8" s="706" t="s">
        <v>37</v>
      </c>
      <c r="R8" s="706" t="s">
        <v>38</v>
      </c>
      <c r="S8" s="706" t="s">
        <v>11</v>
      </c>
      <c r="T8" s="706" t="s">
        <v>12</v>
      </c>
      <c r="U8" s="706" t="s">
        <v>13</v>
      </c>
      <c r="V8" s="706" t="s">
        <v>14</v>
      </c>
      <c r="W8" s="698" t="s">
        <v>15</v>
      </c>
      <c r="X8" s="699"/>
      <c r="Y8" s="699"/>
      <c r="Z8" s="699"/>
      <c r="AA8" s="700"/>
      <c r="AB8" s="701" t="s">
        <v>16</v>
      </c>
    </row>
    <row r="9" spans="2:28" s="455" customFormat="1" ht="86.25" customHeight="1" x14ac:dyDescent="0.2">
      <c r="B9" s="710"/>
      <c r="C9" s="713"/>
      <c r="D9" s="713"/>
      <c r="E9" s="713"/>
      <c r="F9" s="707"/>
      <c r="G9" s="713"/>
      <c r="H9" s="707"/>
      <c r="I9" s="707" t="s">
        <v>31</v>
      </c>
      <c r="J9" s="707" t="s">
        <v>18</v>
      </c>
      <c r="K9" s="707" t="s">
        <v>19</v>
      </c>
      <c r="L9" s="707" t="s">
        <v>27</v>
      </c>
      <c r="M9" s="707" t="s">
        <v>17</v>
      </c>
      <c r="N9" s="707"/>
      <c r="O9" s="707"/>
      <c r="P9" s="707"/>
      <c r="Q9" s="707"/>
      <c r="R9" s="707"/>
      <c r="S9" s="707"/>
      <c r="T9" s="707"/>
      <c r="U9" s="707"/>
      <c r="V9" s="707"/>
      <c r="W9" s="704" t="s">
        <v>36</v>
      </c>
      <c r="X9" s="704" t="s">
        <v>32</v>
      </c>
      <c r="Y9" s="704" t="s">
        <v>33</v>
      </c>
      <c r="Z9" s="704" t="s">
        <v>34</v>
      </c>
      <c r="AA9" s="704" t="s">
        <v>35</v>
      </c>
      <c r="AB9" s="702"/>
    </row>
    <row r="10" spans="2:28" s="455" customFormat="1" ht="90.75" customHeight="1" thickBot="1" x14ac:dyDescent="0.25">
      <c r="B10" s="711"/>
      <c r="C10" s="714"/>
      <c r="D10" s="714"/>
      <c r="E10" s="714"/>
      <c r="F10" s="708"/>
      <c r="G10" s="714"/>
      <c r="H10" s="708"/>
      <c r="I10" s="708"/>
      <c r="J10" s="708"/>
      <c r="K10" s="708"/>
      <c r="L10" s="708" t="s">
        <v>20</v>
      </c>
      <c r="M10" s="708"/>
      <c r="N10" s="708"/>
      <c r="O10" s="708"/>
      <c r="P10" s="708"/>
      <c r="Q10" s="708"/>
      <c r="R10" s="708"/>
      <c r="S10" s="708"/>
      <c r="T10" s="708"/>
      <c r="U10" s="708"/>
      <c r="V10" s="708"/>
      <c r="W10" s="705"/>
      <c r="X10" s="705"/>
      <c r="Y10" s="705"/>
      <c r="Z10" s="705"/>
      <c r="AA10" s="705"/>
      <c r="AB10" s="703"/>
    </row>
    <row r="11" spans="2:28" s="455" customFormat="1" ht="351.75" customHeight="1" x14ac:dyDescent="0.2">
      <c r="B11" s="693" t="s">
        <v>39</v>
      </c>
      <c r="C11" s="696" t="s">
        <v>616</v>
      </c>
      <c r="D11" s="696" t="s">
        <v>617</v>
      </c>
      <c r="E11" s="697" t="s">
        <v>618</v>
      </c>
      <c r="F11" s="696" t="s">
        <v>619</v>
      </c>
      <c r="G11" s="697" t="s">
        <v>618</v>
      </c>
      <c r="H11" s="692">
        <v>0.04</v>
      </c>
      <c r="I11" s="456" t="s">
        <v>620</v>
      </c>
      <c r="J11" s="456" t="s">
        <v>621</v>
      </c>
      <c r="K11" s="457" t="s">
        <v>50</v>
      </c>
      <c r="L11" s="458">
        <v>8.1000000000000003E-2</v>
      </c>
      <c r="M11" s="459">
        <v>0.18</v>
      </c>
      <c r="N11" s="460" t="s">
        <v>620</v>
      </c>
      <c r="O11" s="456" t="s">
        <v>622</v>
      </c>
      <c r="P11" s="461">
        <v>0.25</v>
      </c>
      <c r="Q11" s="462" t="s">
        <v>623</v>
      </c>
      <c r="R11" s="462" t="s">
        <v>624</v>
      </c>
      <c r="S11" s="463">
        <v>0.25</v>
      </c>
      <c r="T11" s="463">
        <v>0.25</v>
      </c>
      <c r="U11" s="463">
        <v>0.25</v>
      </c>
      <c r="V11" s="463">
        <v>0.25</v>
      </c>
      <c r="W11" s="457" t="s">
        <v>625</v>
      </c>
      <c r="X11" s="464" t="s">
        <v>626</v>
      </c>
      <c r="Y11" s="465"/>
      <c r="Z11" s="466">
        <f>39552000+39552000+25202000+25202000</f>
        <v>129508000</v>
      </c>
      <c r="AA11" s="464" t="s">
        <v>61</v>
      </c>
      <c r="AB11" s="467" t="s">
        <v>627</v>
      </c>
    </row>
    <row r="12" spans="2:28" s="455" customFormat="1" ht="120" customHeight="1" x14ac:dyDescent="0.2">
      <c r="B12" s="694"/>
      <c r="C12" s="662"/>
      <c r="D12" s="662"/>
      <c r="E12" s="640"/>
      <c r="F12" s="662"/>
      <c r="G12" s="640"/>
      <c r="H12" s="653"/>
      <c r="I12" s="213" t="s">
        <v>628</v>
      </c>
      <c r="J12" s="228" t="s">
        <v>629</v>
      </c>
      <c r="K12" s="468" t="s">
        <v>50</v>
      </c>
      <c r="L12" s="469">
        <v>0.61099999999999999</v>
      </c>
      <c r="M12" s="470" t="s">
        <v>630</v>
      </c>
      <c r="N12" s="659" t="s">
        <v>631</v>
      </c>
      <c r="O12" s="228" t="s">
        <v>632</v>
      </c>
      <c r="P12" s="658">
        <v>0.25</v>
      </c>
      <c r="Q12" s="471" t="s">
        <v>633</v>
      </c>
      <c r="R12" s="471" t="s">
        <v>634</v>
      </c>
      <c r="S12" s="472">
        <v>0.5</v>
      </c>
      <c r="T12" s="472"/>
      <c r="U12" s="472">
        <v>0.5</v>
      </c>
      <c r="V12" s="472"/>
      <c r="W12" s="470"/>
      <c r="X12" s="473" t="s">
        <v>635</v>
      </c>
      <c r="Y12" s="228"/>
      <c r="Z12" s="228"/>
      <c r="AA12" s="473" t="s">
        <v>61</v>
      </c>
      <c r="AB12" s="474" t="s">
        <v>627</v>
      </c>
    </row>
    <row r="13" spans="2:28" s="455" customFormat="1" ht="120" customHeight="1" x14ac:dyDescent="0.2">
      <c r="B13" s="694"/>
      <c r="C13" s="662"/>
      <c r="D13" s="662"/>
      <c r="E13" s="640"/>
      <c r="F13" s="662"/>
      <c r="G13" s="640"/>
      <c r="H13" s="653"/>
      <c r="I13" s="213" t="s">
        <v>636</v>
      </c>
      <c r="J13" s="213" t="s">
        <v>637</v>
      </c>
      <c r="K13" s="468" t="s">
        <v>50</v>
      </c>
      <c r="L13" s="469">
        <v>0.36659999999999998</v>
      </c>
      <c r="M13" s="470" t="s">
        <v>630</v>
      </c>
      <c r="N13" s="659"/>
      <c r="O13" s="228" t="s">
        <v>638</v>
      </c>
      <c r="P13" s="658"/>
      <c r="Q13" s="471" t="s">
        <v>623</v>
      </c>
      <c r="R13" s="471" t="s">
        <v>624</v>
      </c>
      <c r="S13" s="472">
        <v>0.25</v>
      </c>
      <c r="T13" s="472">
        <v>0.25</v>
      </c>
      <c r="U13" s="472">
        <v>0.25</v>
      </c>
      <c r="V13" s="472">
        <v>0.25</v>
      </c>
      <c r="W13" s="470"/>
      <c r="X13" s="473" t="s">
        <v>635</v>
      </c>
      <c r="Y13" s="228"/>
      <c r="Z13" s="228"/>
      <c r="AA13" s="473" t="s">
        <v>61</v>
      </c>
      <c r="AB13" s="474" t="s">
        <v>627</v>
      </c>
    </row>
    <row r="14" spans="2:28" s="455" customFormat="1" ht="89.25" customHeight="1" x14ac:dyDescent="0.2">
      <c r="B14" s="694"/>
      <c r="C14" s="662"/>
      <c r="D14" s="662"/>
      <c r="E14" s="640"/>
      <c r="F14" s="662"/>
      <c r="G14" s="640"/>
      <c r="H14" s="653"/>
      <c r="I14" s="213" t="s">
        <v>639</v>
      </c>
      <c r="J14" s="228" t="s">
        <v>640</v>
      </c>
      <c r="K14" s="470" t="s">
        <v>50</v>
      </c>
      <c r="L14" s="468" t="s">
        <v>641</v>
      </c>
      <c r="M14" s="472">
        <v>1</v>
      </c>
      <c r="N14" s="475" t="s">
        <v>642</v>
      </c>
      <c r="O14" s="228" t="s">
        <v>643</v>
      </c>
      <c r="P14" s="476">
        <v>0.1</v>
      </c>
      <c r="Q14" s="471" t="s">
        <v>623</v>
      </c>
      <c r="R14" s="471" t="s">
        <v>624</v>
      </c>
      <c r="S14" s="472">
        <v>0.25</v>
      </c>
      <c r="T14" s="472">
        <v>0.25</v>
      </c>
      <c r="U14" s="472">
        <v>0.25</v>
      </c>
      <c r="V14" s="472">
        <v>0.25</v>
      </c>
      <c r="W14" s="470" t="s">
        <v>644</v>
      </c>
      <c r="X14" s="473" t="s">
        <v>645</v>
      </c>
      <c r="Y14" s="477"/>
      <c r="Z14" s="478">
        <v>5000000</v>
      </c>
      <c r="AA14" s="473" t="s">
        <v>646</v>
      </c>
      <c r="AB14" s="479" t="s">
        <v>627</v>
      </c>
    </row>
    <row r="15" spans="2:28" s="455" customFormat="1" ht="191.25" customHeight="1" x14ac:dyDescent="0.2">
      <c r="B15" s="694"/>
      <c r="C15" s="662"/>
      <c r="D15" s="662"/>
      <c r="E15" s="640"/>
      <c r="F15" s="662"/>
      <c r="G15" s="640"/>
      <c r="H15" s="653"/>
      <c r="I15" s="213" t="s">
        <v>647</v>
      </c>
      <c r="J15" s="228" t="s">
        <v>648</v>
      </c>
      <c r="K15" s="470" t="s">
        <v>50</v>
      </c>
      <c r="L15" s="468" t="s">
        <v>641</v>
      </c>
      <c r="M15" s="470" t="s">
        <v>649</v>
      </c>
      <c r="N15" s="475" t="s">
        <v>650</v>
      </c>
      <c r="O15" s="228" t="s">
        <v>651</v>
      </c>
      <c r="P15" s="476">
        <v>0.2</v>
      </c>
      <c r="Q15" s="471" t="s">
        <v>623</v>
      </c>
      <c r="R15" s="471" t="s">
        <v>624</v>
      </c>
      <c r="S15" s="472">
        <v>0.25</v>
      </c>
      <c r="T15" s="472">
        <v>0.25</v>
      </c>
      <c r="U15" s="472">
        <v>0.25</v>
      </c>
      <c r="V15" s="472">
        <v>0.25</v>
      </c>
      <c r="W15" s="477"/>
      <c r="X15" s="473" t="s">
        <v>635</v>
      </c>
      <c r="Y15" s="477"/>
      <c r="Z15" s="477"/>
      <c r="AA15" s="473" t="s">
        <v>61</v>
      </c>
      <c r="AB15" s="479" t="s">
        <v>627</v>
      </c>
    </row>
    <row r="16" spans="2:28" s="455" customFormat="1" ht="81.75" customHeight="1" x14ac:dyDescent="0.2">
      <c r="B16" s="694"/>
      <c r="C16" s="662"/>
      <c r="D16" s="662"/>
      <c r="E16" s="640"/>
      <c r="F16" s="662"/>
      <c r="G16" s="640"/>
      <c r="H16" s="654"/>
      <c r="I16" s="475" t="s">
        <v>652</v>
      </c>
      <c r="J16" s="213" t="s">
        <v>653</v>
      </c>
      <c r="K16" s="468" t="s">
        <v>50</v>
      </c>
      <c r="L16" s="469">
        <v>0.93889999999999996</v>
      </c>
      <c r="M16" s="480">
        <v>1</v>
      </c>
      <c r="N16" s="481" t="s">
        <v>654</v>
      </c>
      <c r="O16" s="213" t="s">
        <v>655</v>
      </c>
      <c r="P16" s="476">
        <v>0.2</v>
      </c>
      <c r="Q16" s="482" t="s">
        <v>623</v>
      </c>
      <c r="R16" s="482" t="s">
        <v>624</v>
      </c>
      <c r="S16" s="472">
        <v>0.25</v>
      </c>
      <c r="T16" s="472">
        <v>0.25</v>
      </c>
      <c r="U16" s="472">
        <v>0.25</v>
      </c>
      <c r="V16" s="472">
        <v>0.25</v>
      </c>
      <c r="W16" s="483"/>
      <c r="X16" s="473" t="s">
        <v>656</v>
      </c>
      <c r="Y16" s="470" t="s">
        <v>657</v>
      </c>
      <c r="Z16" s="470"/>
      <c r="AA16" s="470" t="s">
        <v>658</v>
      </c>
      <c r="AB16" s="474" t="s">
        <v>659</v>
      </c>
    </row>
    <row r="17" spans="2:28" s="455" customFormat="1" ht="154.5" customHeight="1" x14ac:dyDescent="0.2">
      <c r="B17" s="694"/>
      <c r="C17" s="662"/>
      <c r="D17" s="662"/>
      <c r="E17" s="640" t="s">
        <v>660</v>
      </c>
      <c r="F17" s="662" t="s">
        <v>661</v>
      </c>
      <c r="G17" s="640" t="s">
        <v>662</v>
      </c>
      <c r="H17" s="691">
        <v>0.04</v>
      </c>
      <c r="I17" s="475" t="s">
        <v>663</v>
      </c>
      <c r="J17" s="213" t="s">
        <v>664</v>
      </c>
      <c r="K17" s="468" t="s">
        <v>50</v>
      </c>
      <c r="L17" s="468" t="s">
        <v>641</v>
      </c>
      <c r="M17" s="480">
        <v>1</v>
      </c>
      <c r="N17" s="481" t="s">
        <v>665</v>
      </c>
      <c r="O17" s="213" t="s">
        <v>666</v>
      </c>
      <c r="P17" s="472">
        <v>0.6</v>
      </c>
      <c r="Q17" s="482" t="s">
        <v>623</v>
      </c>
      <c r="R17" s="482" t="s">
        <v>667</v>
      </c>
      <c r="S17" s="472">
        <v>0.25</v>
      </c>
      <c r="T17" s="472">
        <v>0.25</v>
      </c>
      <c r="U17" s="472">
        <v>0.25</v>
      </c>
      <c r="V17" s="472">
        <v>0.25</v>
      </c>
      <c r="W17" s="468" t="s">
        <v>668</v>
      </c>
      <c r="X17" s="475" t="s">
        <v>669</v>
      </c>
      <c r="Y17" s="484"/>
      <c r="Z17" s="485">
        <f>3750000+47740500+133179000+39552000+50404000</f>
        <v>274625500</v>
      </c>
      <c r="AA17" s="484" t="s">
        <v>670</v>
      </c>
      <c r="AB17" s="479" t="s">
        <v>671</v>
      </c>
    </row>
    <row r="18" spans="2:28" s="455" customFormat="1" ht="115.5" customHeight="1" x14ac:dyDescent="0.2">
      <c r="B18" s="694"/>
      <c r="C18" s="662"/>
      <c r="D18" s="662"/>
      <c r="E18" s="640"/>
      <c r="F18" s="662"/>
      <c r="G18" s="640"/>
      <c r="H18" s="691"/>
      <c r="I18" s="475" t="s">
        <v>672</v>
      </c>
      <c r="J18" s="486" t="s">
        <v>673</v>
      </c>
      <c r="K18" s="468" t="s">
        <v>50</v>
      </c>
      <c r="L18" s="469">
        <v>0.78120000000000001</v>
      </c>
      <c r="M18" s="480">
        <v>0.85</v>
      </c>
      <c r="N18" s="637" t="s">
        <v>674</v>
      </c>
      <c r="O18" s="228" t="s">
        <v>675</v>
      </c>
      <c r="P18" s="639">
        <v>0.4</v>
      </c>
      <c r="Q18" s="673" t="s">
        <v>623</v>
      </c>
      <c r="R18" s="673" t="s">
        <v>676</v>
      </c>
      <c r="S18" s="639">
        <v>0.25</v>
      </c>
      <c r="T18" s="639">
        <v>0.25</v>
      </c>
      <c r="U18" s="639">
        <v>0.25</v>
      </c>
      <c r="V18" s="639">
        <v>0.25</v>
      </c>
      <c r="W18" s="649" t="s">
        <v>677</v>
      </c>
      <c r="X18" s="659" t="s">
        <v>669</v>
      </c>
      <c r="Y18" s="649"/>
      <c r="Z18" s="644">
        <v>2500000</v>
      </c>
      <c r="AA18" s="649" t="s">
        <v>678</v>
      </c>
      <c r="AB18" s="645" t="s">
        <v>671</v>
      </c>
    </row>
    <row r="19" spans="2:28" s="455" customFormat="1" ht="92.25" customHeight="1" x14ac:dyDescent="0.2">
      <c r="B19" s="694"/>
      <c r="C19" s="662"/>
      <c r="D19" s="662"/>
      <c r="E19" s="640"/>
      <c r="F19" s="662"/>
      <c r="G19" s="640"/>
      <c r="H19" s="691"/>
      <c r="I19" s="475" t="s">
        <v>679</v>
      </c>
      <c r="J19" s="213" t="s">
        <v>680</v>
      </c>
      <c r="K19" s="468" t="s">
        <v>50</v>
      </c>
      <c r="L19" s="469">
        <v>0.93930000000000002</v>
      </c>
      <c r="M19" s="480">
        <v>0.98</v>
      </c>
      <c r="N19" s="637"/>
      <c r="O19" s="228" t="s">
        <v>681</v>
      </c>
      <c r="P19" s="639"/>
      <c r="Q19" s="673"/>
      <c r="R19" s="673"/>
      <c r="S19" s="639"/>
      <c r="T19" s="639"/>
      <c r="U19" s="639"/>
      <c r="V19" s="639"/>
      <c r="W19" s="641"/>
      <c r="X19" s="659"/>
      <c r="Y19" s="649"/>
      <c r="Z19" s="644"/>
      <c r="AA19" s="649"/>
      <c r="AB19" s="645"/>
    </row>
    <row r="20" spans="2:28" s="455" customFormat="1" ht="81.75" customHeight="1" x14ac:dyDescent="0.2">
      <c r="B20" s="694"/>
      <c r="C20" s="662"/>
      <c r="D20" s="662"/>
      <c r="E20" s="640" t="s">
        <v>682</v>
      </c>
      <c r="F20" s="662" t="s">
        <v>73</v>
      </c>
      <c r="G20" s="640" t="s">
        <v>683</v>
      </c>
      <c r="H20" s="691">
        <v>0.02</v>
      </c>
      <c r="I20" s="475" t="s">
        <v>684</v>
      </c>
      <c r="J20" s="213" t="s">
        <v>685</v>
      </c>
      <c r="K20" s="468" t="s">
        <v>50</v>
      </c>
      <c r="L20" s="480">
        <v>1</v>
      </c>
      <c r="M20" s="480">
        <v>1</v>
      </c>
      <c r="N20" s="637" t="s">
        <v>686</v>
      </c>
      <c r="O20" s="487" t="s">
        <v>687</v>
      </c>
      <c r="P20" s="639">
        <v>1</v>
      </c>
      <c r="Q20" s="673" t="s">
        <v>623</v>
      </c>
      <c r="R20" s="673" t="s">
        <v>624</v>
      </c>
      <c r="S20" s="639">
        <v>0.25</v>
      </c>
      <c r="T20" s="639">
        <v>0.25</v>
      </c>
      <c r="U20" s="639">
        <v>0.25</v>
      </c>
      <c r="V20" s="639">
        <v>0.25</v>
      </c>
      <c r="W20" s="649" t="s">
        <v>688</v>
      </c>
      <c r="X20" s="690" t="s">
        <v>689</v>
      </c>
      <c r="Y20" s="620" t="s">
        <v>690</v>
      </c>
      <c r="Z20" s="684">
        <v>118709256</v>
      </c>
      <c r="AA20" s="620" t="s">
        <v>691</v>
      </c>
      <c r="AB20" s="687" t="s">
        <v>692</v>
      </c>
    </row>
    <row r="21" spans="2:28" s="455" customFormat="1" ht="88.5" customHeight="1" x14ac:dyDescent="0.2">
      <c r="B21" s="694"/>
      <c r="C21" s="662"/>
      <c r="D21" s="662"/>
      <c r="E21" s="640"/>
      <c r="F21" s="662"/>
      <c r="G21" s="640"/>
      <c r="H21" s="691"/>
      <c r="I21" s="475" t="s">
        <v>693</v>
      </c>
      <c r="J21" s="213" t="s">
        <v>694</v>
      </c>
      <c r="K21" s="468" t="s">
        <v>50</v>
      </c>
      <c r="L21" s="469">
        <v>0.96840000000000004</v>
      </c>
      <c r="M21" s="470" t="s">
        <v>695</v>
      </c>
      <c r="N21" s="637"/>
      <c r="O21" s="487" t="s">
        <v>696</v>
      </c>
      <c r="P21" s="639"/>
      <c r="Q21" s="673"/>
      <c r="R21" s="673"/>
      <c r="S21" s="639"/>
      <c r="T21" s="639"/>
      <c r="U21" s="639"/>
      <c r="V21" s="639"/>
      <c r="W21" s="649"/>
      <c r="X21" s="629"/>
      <c r="Y21" s="621"/>
      <c r="Z21" s="685"/>
      <c r="AA21" s="621"/>
      <c r="AB21" s="688"/>
    </row>
    <row r="22" spans="2:28" s="455" customFormat="1" ht="97.5" customHeight="1" x14ac:dyDescent="0.2">
      <c r="B22" s="694"/>
      <c r="C22" s="662"/>
      <c r="D22" s="662"/>
      <c r="E22" s="640"/>
      <c r="F22" s="662"/>
      <c r="G22" s="640"/>
      <c r="H22" s="691"/>
      <c r="I22" s="475" t="s">
        <v>697</v>
      </c>
      <c r="J22" s="213" t="s">
        <v>698</v>
      </c>
      <c r="K22" s="468" t="s">
        <v>50</v>
      </c>
      <c r="L22" s="469">
        <v>0.35160000000000002</v>
      </c>
      <c r="M22" s="470" t="s">
        <v>699</v>
      </c>
      <c r="N22" s="637"/>
      <c r="O22" s="487" t="s">
        <v>700</v>
      </c>
      <c r="P22" s="639"/>
      <c r="Q22" s="673"/>
      <c r="R22" s="673"/>
      <c r="S22" s="639"/>
      <c r="T22" s="639"/>
      <c r="U22" s="639"/>
      <c r="V22" s="639"/>
      <c r="W22" s="649"/>
      <c r="X22" s="630"/>
      <c r="Y22" s="622"/>
      <c r="Z22" s="686"/>
      <c r="AA22" s="622"/>
      <c r="AB22" s="689"/>
    </row>
    <row r="23" spans="2:28" s="455" customFormat="1" ht="86.25" customHeight="1" x14ac:dyDescent="0.2">
      <c r="B23" s="694"/>
      <c r="C23" s="662"/>
      <c r="D23" s="662"/>
      <c r="E23" s="640" t="s">
        <v>701</v>
      </c>
      <c r="F23" s="662" t="s">
        <v>73</v>
      </c>
      <c r="G23" s="640" t="s">
        <v>702</v>
      </c>
      <c r="H23" s="634">
        <v>0.02</v>
      </c>
      <c r="I23" s="473" t="s">
        <v>703</v>
      </c>
      <c r="J23" s="213" t="s">
        <v>704</v>
      </c>
      <c r="K23" s="468" t="s">
        <v>705</v>
      </c>
      <c r="L23" s="468" t="s">
        <v>706</v>
      </c>
      <c r="M23" s="468" t="s">
        <v>707</v>
      </c>
      <c r="N23" s="637" t="s">
        <v>708</v>
      </c>
      <c r="O23" s="640" t="s">
        <v>709</v>
      </c>
      <c r="P23" s="639">
        <v>0.2</v>
      </c>
      <c r="Q23" s="673" t="s">
        <v>623</v>
      </c>
      <c r="R23" s="673" t="s">
        <v>624</v>
      </c>
      <c r="S23" s="639">
        <v>0.25</v>
      </c>
      <c r="T23" s="639">
        <v>0.25</v>
      </c>
      <c r="U23" s="639">
        <v>0.25</v>
      </c>
      <c r="V23" s="639">
        <v>0.25</v>
      </c>
      <c r="W23" s="649" t="s">
        <v>688</v>
      </c>
      <c r="X23" s="637" t="s">
        <v>710</v>
      </c>
      <c r="Y23" s="640" t="s">
        <v>711</v>
      </c>
      <c r="Z23" s="684">
        <v>362002776</v>
      </c>
      <c r="AA23" s="640"/>
      <c r="AB23" s="645" t="s">
        <v>712</v>
      </c>
    </row>
    <row r="24" spans="2:28" s="455" customFormat="1" ht="94.5" customHeight="1" x14ac:dyDescent="0.2">
      <c r="B24" s="694"/>
      <c r="C24" s="662"/>
      <c r="D24" s="662"/>
      <c r="E24" s="640"/>
      <c r="F24" s="662"/>
      <c r="G24" s="640"/>
      <c r="H24" s="635"/>
      <c r="I24" s="473" t="s">
        <v>713</v>
      </c>
      <c r="J24" s="213" t="s">
        <v>714</v>
      </c>
      <c r="K24" s="468" t="s">
        <v>705</v>
      </c>
      <c r="L24" s="468" t="s">
        <v>715</v>
      </c>
      <c r="M24" s="468" t="s">
        <v>707</v>
      </c>
      <c r="N24" s="637"/>
      <c r="O24" s="640"/>
      <c r="P24" s="639"/>
      <c r="Q24" s="673"/>
      <c r="R24" s="673"/>
      <c r="S24" s="639"/>
      <c r="T24" s="639"/>
      <c r="U24" s="639"/>
      <c r="V24" s="639"/>
      <c r="W24" s="649"/>
      <c r="X24" s="637"/>
      <c r="Y24" s="640"/>
      <c r="Z24" s="685"/>
      <c r="AA24" s="640"/>
      <c r="AB24" s="645"/>
    </row>
    <row r="25" spans="2:28" s="455" customFormat="1" ht="94.5" customHeight="1" x14ac:dyDescent="0.2">
      <c r="B25" s="694"/>
      <c r="C25" s="662"/>
      <c r="D25" s="662"/>
      <c r="E25" s="640"/>
      <c r="F25" s="662"/>
      <c r="G25" s="640"/>
      <c r="H25" s="635"/>
      <c r="I25" s="473" t="s">
        <v>716</v>
      </c>
      <c r="J25" s="228" t="s">
        <v>717</v>
      </c>
      <c r="K25" s="470" t="s">
        <v>718</v>
      </c>
      <c r="L25" s="470">
        <v>0.3</v>
      </c>
      <c r="M25" s="470">
        <v>1</v>
      </c>
      <c r="N25" s="637"/>
      <c r="O25" s="640"/>
      <c r="P25" s="639"/>
      <c r="Q25" s="673"/>
      <c r="R25" s="673"/>
      <c r="S25" s="639"/>
      <c r="T25" s="639"/>
      <c r="U25" s="639"/>
      <c r="V25" s="639"/>
      <c r="W25" s="649"/>
      <c r="X25" s="637"/>
      <c r="Y25" s="640"/>
      <c r="Z25" s="686"/>
      <c r="AA25" s="640"/>
      <c r="AB25" s="645"/>
    </row>
    <row r="26" spans="2:28" s="455" customFormat="1" ht="63.75" customHeight="1" x14ac:dyDescent="0.2">
      <c r="B26" s="694"/>
      <c r="C26" s="662"/>
      <c r="D26" s="662"/>
      <c r="E26" s="640"/>
      <c r="F26" s="662"/>
      <c r="G26" s="640"/>
      <c r="H26" s="635"/>
      <c r="I26" s="473" t="s">
        <v>719</v>
      </c>
      <c r="J26" s="213" t="s">
        <v>720</v>
      </c>
      <c r="K26" s="468" t="s">
        <v>50</v>
      </c>
      <c r="L26" s="488">
        <v>4.8999999999999998E-3</v>
      </c>
      <c r="M26" s="489" t="s">
        <v>721</v>
      </c>
      <c r="N26" s="637" t="s">
        <v>722</v>
      </c>
      <c r="O26" s="683" t="s">
        <v>723</v>
      </c>
      <c r="P26" s="639">
        <v>0.2</v>
      </c>
      <c r="Q26" s="673" t="s">
        <v>623</v>
      </c>
      <c r="R26" s="673" t="s">
        <v>624</v>
      </c>
      <c r="S26" s="639">
        <v>0.25</v>
      </c>
      <c r="T26" s="639">
        <v>0.25</v>
      </c>
      <c r="U26" s="639">
        <v>0.25</v>
      </c>
      <c r="V26" s="639">
        <v>0.25</v>
      </c>
      <c r="W26" s="640"/>
      <c r="X26" s="637" t="s">
        <v>710</v>
      </c>
      <c r="Y26" s="640"/>
      <c r="Z26" s="640"/>
      <c r="AA26" s="640"/>
      <c r="AB26" s="645" t="s">
        <v>712</v>
      </c>
    </row>
    <row r="27" spans="2:28" s="455" customFormat="1" ht="63.75" customHeight="1" x14ac:dyDescent="0.2">
      <c r="B27" s="694"/>
      <c r="C27" s="662"/>
      <c r="D27" s="662"/>
      <c r="E27" s="640"/>
      <c r="F27" s="662"/>
      <c r="G27" s="640"/>
      <c r="H27" s="635"/>
      <c r="I27" s="473" t="s">
        <v>724</v>
      </c>
      <c r="J27" s="213" t="s">
        <v>725</v>
      </c>
      <c r="K27" s="468" t="s">
        <v>50</v>
      </c>
      <c r="L27" s="488">
        <v>5.1000000000000004E-3</v>
      </c>
      <c r="M27" s="489" t="s">
        <v>726</v>
      </c>
      <c r="N27" s="637"/>
      <c r="O27" s="683"/>
      <c r="P27" s="639"/>
      <c r="Q27" s="673"/>
      <c r="R27" s="673"/>
      <c r="S27" s="639"/>
      <c r="T27" s="639"/>
      <c r="U27" s="639"/>
      <c r="V27" s="639"/>
      <c r="W27" s="640"/>
      <c r="X27" s="637"/>
      <c r="Y27" s="640"/>
      <c r="Z27" s="640"/>
      <c r="AA27" s="640"/>
      <c r="AB27" s="645"/>
    </row>
    <row r="28" spans="2:28" s="493" customFormat="1" ht="60" customHeight="1" x14ac:dyDescent="0.2">
      <c r="B28" s="694"/>
      <c r="C28" s="662"/>
      <c r="D28" s="662"/>
      <c r="E28" s="640"/>
      <c r="F28" s="662"/>
      <c r="G28" s="640"/>
      <c r="H28" s="635"/>
      <c r="I28" s="473" t="s">
        <v>727</v>
      </c>
      <c r="J28" s="213" t="s">
        <v>728</v>
      </c>
      <c r="K28" s="468" t="s">
        <v>729</v>
      </c>
      <c r="L28" s="468" t="s">
        <v>641</v>
      </c>
      <c r="M28" s="468" t="s">
        <v>730</v>
      </c>
      <c r="N28" s="473" t="s">
        <v>731</v>
      </c>
      <c r="O28" s="490" t="s">
        <v>732</v>
      </c>
      <c r="P28" s="472">
        <v>0.2</v>
      </c>
      <c r="Q28" s="482" t="s">
        <v>623</v>
      </c>
      <c r="R28" s="482" t="s">
        <v>624</v>
      </c>
      <c r="S28" s="472">
        <v>0.25</v>
      </c>
      <c r="T28" s="472">
        <v>0.25</v>
      </c>
      <c r="U28" s="472">
        <v>0.25</v>
      </c>
      <c r="V28" s="472">
        <v>0.25</v>
      </c>
      <c r="W28" s="491"/>
      <c r="X28" s="473" t="s">
        <v>710</v>
      </c>
      <c r="Y28" s="470" t="s">
        <v>711</v>
      </c>
      <c r="Z28" s="492"/>
      <c r="AA28" s="492"/>
      <c r="AB28" s="479" t="s">
        <v>712</v>
      </c>
    </row>
    <row r="29" spans="2:28" s="493" customFormat="1" ht="92.25" customHeight="1" x14ac:dyDescent="0.2">
      <c r="B29" s="694"/>
      <c r="C29" s="662"/>
      <c r="D29" s="662"/>
      <c r="E29" s="640"/>
      <c r="F29" s="662"/>
      <c r="G29" s="640"/>
      <c r="H29" s="635"/>
      <c r="I29" s="473" t="s">
        <v>733</v>
      </c>
      <c r="J29" s="228" t="s">
        <v>734</v>
      </c>
      <c r="K29" s="468" t="s">
        <v>729</v>
      </c>
      <c r="L29" s="468" t="s">
        <v>735</v>
      </c>
      <c r="M29" s="480" t="s">
        <v>736</v>
      </c>
      <c r="N29" s="473" t="s">
        <v>733</v>
      </c>
      <c r="O29" s="494" t="s">
        <v>737</v>
      </c>
      <c r="P29" s="472">
        <v>0.2</v>
      </c>
      <c r="Q29" s="482" t="s">
        <v>623</v>
      </c>
      <c r="R29" s="482" t="s">
        <v>624</v>
      </c>
      <c r="S29" s="472">
        <v>0.25</v>
      </c>
      <c r="T29" s="472">
        <v>0.25</v>
      </c>
      <c r="U29" s="472">
        <v>0.25</v>
      </c>
      <c r="V29" s="472">
        <v>0.25</v>
      </c>
      <c r="W29" s="468"/>
      <c r="X29" s="481" t="s">
        <v>738</v>
      </c>
      <c r="Y29" s="468" t="s">
        <v>739</v>
      </c>
      <c r="Z29" s="468"/>
      <c r="AA29" s="468" t="s">
        <v>658</v>
      </c>
      <c r="AB29" s="474" t="s">
        <v>740</v>
      </c>
    </row>
    <row r="30" spans="2:28" s="493" customFormat="1" ht="60" customHeight="1" x14ac:dyDescent="0.2">
      <c r="B30" s="694"/>
      <c r="C30" s="662"/>
      <c r="D30" s="662"/>
      <c r="E30" s="640"/>
      <c r="F30" s="662"/>
      <c r="G30" s="640"/>
      <c r="H30" s="636"/>
      <c r="I30" s="475" t="s">
        <v>741</v>
      </c>
      <c r="J30" s="213" t="s">
        <v>742</v>
      </c>
      <c r="K30" s="468" t="s">
        <v>50</v>
      </c>
      <c r="L30" s="480">
        <v>1</v>
      </c>
      <c r="M30" s="480">
        <v>1</v>
      </c>
      <c r="N30" s="473" t="s">
        <v>743</v>
      </c>
      <c r="O30" s="228" t="s">
        <v>744</v>
      </c>
      <c r="P30" s="472">
        <v>0.2</v>
      </c>
      <c r="Q30" s="482" t="s">
        <v>623</v>
      </c>
      <c r="R30" s="482" t="s">
        <v>624</v>
      </c>
      <c r="S30" s="472">
        <v>0.25</v>
      </c>
      <c r="T30" s="472">
        <v>0.25</v>
      </c>
      <c r="U30" s="472">
        <v>0.25</v>
      </c>
      <c r="V30" s="472">
        <v>0.25</v>
      </c>
      <c r="W30" s="470" t="s">
        <v>745</v>
      </c>
      <c r="X30" s="473" t="s">
        <v>746</v>
      </c>
      <c r="Y30" s="470" t="s">
        <v>747</v>
      </c>
      <c r="Z30" s="495">
        <v>390000</v>
      </c>
      <c r="AA30" s="470" t="s">
        <v>748</v>
      </c>
      <c r="AB30" s="479" t="s">
        <v>692</v>
      </c>
    </row>
    <row r="31" spans="2:28" s="455" customFormat="1" ht="84.75" customHeight="1" x14ac:dyDescent="0.2">
      <c r="B31" s="694"/>
      <c r="C31" s="662"/>
      <c r="D31" s="662"/>
      <c r="E31" s="640"/>
      <c r="F31" s="682" t="s">
        <v>73</v>
      </c>
      <c r="G31" s="649" t="s">
        <v>749</v>
      </c>
      <c r="H31" s="655">
        <v>0.04</v>
      </c>
      <c r="I31" s="473" t="s">
        <v>750</v>
      </c>
      <c r="J31" s="213" t="s">
        <v>751</v>
      </c>
      <c r="K31" s="468" t="s">
        <v>50</v>
      </c>
      <c r="L31" s="468" t="s">
        <v>752</v>
      </c>
      <c r="M31" s="468" t="s">
        <v>753</v>
      </c>
      <c r="N31" s="637" t="s">
        <v>754</v>
      </c>
      <c r="O31" s="494" t="s">
        <v>755</v>
      </c>
      <c r="P31" s="639">
        <v>1</v>
      </c>
      <c r="Q31" s="673" t="s">
        <v>623</v>
      </c>
      <c r="R31" s="673" t="s">
        <v>624</v>
      </c>
      <c r="S31" s="639">
        <v>0.25</v>
      </c>
      <c r="T31" s="639">
        <v>0.25</v>
      </c>
      <c r="U31" s="639">
        <v>0.25</v>
      </c>
      <c r="V31" s="639">
        <v>0.25</v>
      </c>
      <c r="W31" s="640"/>
      <c r="X31" s="637" t="s">
        <v>710</v>
      </c>
      <c r="Y31" s="640"/>
      <c r="Z31" s="640"/>
      <c r="AA31" s="640"/>
      <c r="AB31" s="645" t="s">
        <v>712</v>
      </c>
    </row>
    <row r="32" spans="2:28" s="455" customFormat="1" ht="84.75" customHeight="1" x14ac:dyDescent="0.2">
      <c r="B32" s="694"/>
      <c r="C32" s="662"/>
      <c r="D32" s="662"/>
      <c r="E32" s="640"/>
      <c r="F32" s="682"/>
      <c r="G32" s="649"/>
      <c r="H32" s="655"/>
      <c r="I32" s="473" t="s">
        <v>756</v>
      </c>
      <c r="J32" s="213" t="s">
        <v>757</v>
      </c>
      <c r="K32" s="468" t="s">
        <v>758</v>
      </c>
      <c r="L32" s="469">
        <v>6.7999999999999996E-3</v>
      </c>
      <c r="M32" s="468" t="s">
        <v>759</v>
      </c>
      <c r="N32" s="637"/>
      <c r="O32" s="494" t="s">
        <v>760</v>
      </c>
      <c r="P32" s="639"/>
      <c r="Q32" s="673"/>
      <c r="R32" s="673"/>
      <c r="S32" s="639"/>
      <c r="T32" s="639"/>
      <c r="U32" s="639"/>
      <c r="V32" s="639"/>
      <c r="W32" s="640"/>
      <c r="X32" s="637"/>
      <c r="Y32" s="640"/>
      <c r="Z32" s="640"/>
      <c r="AA32" s="640"/>
      <c r="AB32" s="645"/>
    </row>
    <row r="33" spans="2:28" s="455" customFormat="1" ht="120" customHeight="1" x14ac:dyDescent="0.2">
      <c r="B33" s="694"/>
      <c r="C33" s="662"/>
      <c r="D33" s="662"/>
      <c r="E33" s="470" t="s">
        <v>761</v>
      </c>
      <c r="F33" s="496" t="s">
        <v>73</v>
      </c>
      <c r="G33" s="468" t="s">
        <v>762</v>
      </c>
      <c r="H33" s="497">
        <v>0.02</v>
      </c>
      <c r="I33" s="473" t="s">
        <v>763</v>
      </c>
      <c r="J33" s="228" t="s">
        <v>764</v>
      </c>
      <c r="K33" s="470" t="s">
        <v>50</v>
      </c>
      <c r="L33" s="468">
        <v>89.11</v>
      </c>
      <c r="M33" s="480" t="s">
        <v>765</v>
      </c>
      <c r="N33" s="473" t="s">
        <v>766</v>
      </c>
      <c r="O33" s="228" t="s">
        <v>767</v>
      </c>
      <c r="P33" s="472">
        <v>1</v>
      </c>
      <c r="Q33" s="482" t="s">
        <v>623</v>
      </c>
      <c r="R33" s="482" t="s">
        <v>624</v>
      </c>
      <c r="S33" s="472">
        <v>0.25</v>
      </c>
      <c r="T33" s="472">
        <v>0.25</v>
      </c>
      <c r="U33" s="472">
        <v>0.25</v>
      </c>
      <c r="V33" s="472">
        <v>0.25</v>
      </c>
      <c r="W33" s="470" t="s">
        <v>768</v>
      </c>
      <c r="X33" s="473" t="s">
        <v>769</v>
      </c>
      <c r="Y33" s="473" t="s">
        <v>770</v>
      </c>
      <c r="Z33" s="495">
        <v>121341428</v>
      </c>
      <c r="AA33" s="228"/>
      <c r="AB33" s="479" t="s">
        <v>771</v>
      </c>
    </row>
    <row r="34" spans="2:28" s="455" customFormat="1" ht="112.5" customHeight="1" x14ac:dyDescent="0.2">
      <c r="B34" s="694"/>
      <c r="C34" s="662"/>
      <c r="D34" s="662"/>
      <c r="E34" s="640" t="s">
        <v>761</v>
      </c>
      <c r="F34" s="682" t="s">
        <v>73</v>
      </c>
      <c r="G34" s="649" t="s">
        <v>772</v>
      </c>
      <c r="H34" s="655">
        <v>0.02</v>
      </c>
      <c r="I34" s="473" t="s">
        <v>773</v>
      </c>
      <c r="J34" s="228" t="s">
        <v>774</v>
      </c>
      <c r="K34" s="470" t="s">
        <v>775</v>
      </c>
      <c r="L34" s="470" t="s">
        <v>776</v>
      </c>
      <c r="M34" s="228"/>
      <c r="N34" s="228" t="s">
        <v>773</v>
      </c>
      <c r="O34" s="228" t="s">
        <v>777</v>
      </c>
      <c r="P34" s="472">
        <v>0.5</v>
      </c>
      <c r="Q34" s="498" t="s">
        <v>623</v>
      </c>
      <c r="R34" s="498" t="s">
        <v>624</v>
      </c>
      <c r="S34" s="472">
        <v>0.25</v>
      </c>
      <c r="T34" s="472">
        <v>0.25</v>
      </c>
      <c r="U34" s="472">
        <v>0.25</v>
      </c>
      <c r="V34" s="472">
        <v>0.25</v>
      </c>
      <c r="W34" s="620" t="s">
        <v>778</v>
      </c>
      <c r="X34" s="620" t="s">
        <v>779</v>
      </c>
      <c r="Y34" s="620"/>
      <c r="Z34" s="677">
        <f>1600000+50145756+124944768+50403504+86805369+44982429</f>
        <v>358881826</v>
      </c>
      <c r="AA34" s="620" t="s">
        <v>780</v>
      </c>
      <c r="AB34" s="474" t="s">
        <v>781</v>
      </c>
    </row>
    <row r="35" spans="2:28" s="455" customFormat="1" ht="112.5" customHeight="1" x14ac:dyDescent="0.2">
      <c r="B35" s="694"/>
      <c r="C35" s="662"/>
      <c r="D35" s="662"/>
      <c r="E35" s="640"/>
      <c r="F35" s="682"/>
      <c r="G35" s="649"/>
      <c r="H35" s="655"/>
      <c r="I35" s="473" t="s">
        <v>782</v>
      </c>
      <c r="J35" s="228" t="s">
        <v>783</v>
      </c>
      <c r="K35" s="470" t="s">
        <v>784</v>
      </c>
      <c r="L35" s="470" t="s">
        <v>785</v>
      </c>
      <c r="M35" s="620"/>
      <c r="N35" s="620" t="s">
        <v>786</v>
      </c>
      <c r="O35" s="228" t="s">
        <v>787</v>
      </c>
      <c r="P35" s="623">
        <v>0.5</v>
      </c>
      <c r="Q35" s="680" t="s">
        <v>623</v>
      </c>
      <c r="R35" s="680" t="s">
        <v>624</v>
      </c>
      <c r="S35" s="623">
        <v>0.25</v>
      </c>
      <c r="T35" s="623">
        <v>0.25</v>
      </c>
      <c r="U35" s="623">
        <v>0.25</v>
      </c>
      <c r="V35" s="623">
        <v>0.25</v>
      </c>
      <c r="W35" s="621"/>
      <c r="X35" s="621"/>
      <c r="Y35" s="621"/>
      <c r="Z35" s="678"/>
      <c r="AA35" s="621"/>
      <c r="AB35" s="674" t="s">
        <v>781</v>
      </c>
    </row>
    <row r="36" spans="2:28" s="455" customFormat="1" ht="112.5" customHeight="1" x14ac:dyDescent="0.2">
      <c r="B36" s="694"/>
      <c r="C36" s="662"/>
      <c r="D36" s="662"/>
      <c r="E36" s="640"/>
      <c r="F36" s="682"/>
      <c r="G36" s="649"/>
      <c r="H36" s="655"/>
      <c r="I36" s="473" t="s">
        <v>788</v>
      </c>
      <c r="J36" s="228" t="s">
        <v>789</v>
      </c>
      <c r="K36" s="470" t="s">
        <v>784</v>
      </c>
      <c r="L36" s="470" t="s">
        <v>790</v>
      </c>
      <c r="M36" s="622"/>
      <c r="N36" s="622"/>
      <c r="O36" s="228" t="s">
        <v>791</v>
      </c>
      <c r="P36" s="648"/>
      <c r="Q36" s="681"/>
      <c r="R36" s="681"/>
      <c r="S36" s="648"/>
      <c r="T36" s="648"/>
      <c r="U36" s="648"/>
      <c r="V36" s="648"/>
      <c r="W36" s="621"/>
      <c r="X36" s="622"/>
      <c r="Y36" s="622"/>
      <c r="Z36" s="679"/>
      <c r="AA36" s="622"/>
      <c r="AB36" s="675"/>
    </row>
    <row r="37" spans="2:28" s="455" customFormat="1" ht="112.5" customHeight="1" x14ac:dyDescent="0.2">
      <c r="B37" s="694"/>
      <c r="C37" s="662"/>
      <c r="D37" s="662"/>
      <c r="E37" s="640" t="s">
        <v>792</v>
      </c>
      <c r="F37" s="640" t="s">
        <v>793</v>
      </c>
      <c r="G37" s="640" t="s">
        <v>794</v>
      </c>
      <c r="H37" s="676">
        <v>0.55000000000000004</v>
      </c>
      <c r="I37" s="473" t="s">
        <v>795</v>
      </c>
      <c r="J37" s="473" t="s">
        <v>796</v>
      </c>
      <c r="K37" s="470" t="s">
        <v>50</v>
      </c>
      <c r="L37" s="472">
        <v>0</v>
      </c>
      <c r="M37" s="472" t="s">
        <v>765</v>
      </c>
      <c r="N37" s="637" t="s">
        <v>797</v>
      </c>
      <c r="O37" s="640" t="s">
        <v>798</v>
      </c>
      <c r="P37" s="639">
        <v>0.2</v>
      </c>
      <c r="Q37" s="673" t="s">
        <v>623</v>
      </c>
      <c r="R37" s="673" t="s">
        <v>624</v>
      </c>
      <c r="S37" s="639">
        <v>0.25</v>
      </c>
      <c r="T37" s="639">
        <v>0.25</v>
      </c>
      <c r="U37" s="639">
        <v>0.25</v>
      </c>
      <c r="V37" s="639">
        <v>0.25</v>
      </c>
      <c r="W37" s="620" t="s">
        <v>799</v>
      </c>
      <c r="X37" s="620" t="s">
        <v>800</v>
      </c>
      <c r="Y37" s="640" t="s">
        <v>801</v>
      </c>
      <c r="Z37" s="664">
        <v>315000000</v>
      </c>
      <c r="AA37" s="640"/>
      <c r="AB37" s="651" t="s">
        <v>781</v>
      </c>
    </row>
    <row r="38" spans="2:28" s="455" customFormat="1" ht="74.25" customHeight="1" x14ac:dyDescent="0.2">
      <c r="B38" s="694"/>
      <c r="C38" s="662"/>
      <c r="D38" s="662"/>
      <c r="E38" s="640"/>
      <c r="F38" s="640"/>
      <c r="G38" s="640"/>
      <c r="H38" s="676"/>
      <c r="I38" s="473" t="s">
        <v>802</v>
      </c>
      <c r="J38" s="228" t="s">
        <v>803</v>
      </c>
      <c r="K38" s="470" t="s">
        <v>50</v>
      </c>
      <c r="L38" s="499">
        <v>0.1111</v>
      </c>
      <c r="M38" s="472" t="s">
        <v>765</v>
      </c>
      <c r="N38" s="637"/>
      <c r="O38" s="640"/>
      <c r="P38" s="639"/>
      <c r="Q38" s="673"/>
      <c r="R38" s="673"/>
      <c r="S38" s="639"/>
      <c r="T38" s="639"/>
      <c r="U38" s="639"/>
      <c r="V38" s="639"/>
      <c r="W38" s="621"/>
      <c r="X38" s="621"/>
      <c r="Y38" s="640"/>
      <c r="Z38" s="664"/>
      <c r="AA38" s="640"/>
      <c r="AB38" s="651"/>
    </row>
    <row r="39" spans="2:28" s="455" customFormat="1" ht="74.25" customHeight="1" x14ac:dyDescent="0.2">
      <c r="B39" s="694"/>
      <c r="C39" s="662"/>
      <c r="D39" s="662"/>
      <c r="E39" s="640"/>
      <c r="F39" s="640"/>
      <c r="G39" s="640"/>
      <c r="H39" s="676"/>
      <c r="I39" s="473" t="s">
        <v>804</v>
      </c>
      <c r="J39" s="228" t="s">
        <v>805</v>
      </c>
      <c r="K39" s="470" t="s">
        <v>50</v>
      </c>
      <c r="L39" s="472">
        <v>0</v>
      </c>
      <c r="M39" s="472" t="s">
        <v>765</v>
      </c>
      <c r="N39" s="637"/>
      <c r="O39" s="640"/>
      <c r="P39" s="639"/>
      <c r="Q39" s="673"/>
      <c r="R39" s="673"/>
      <c r="S39" s="639"/>
      <c r="T39" s="639"/>
      <c r="U39" s="639"/>
      <c r="V39" s="639"/>
      <c r="W39" s="621"/>
      <c r="X39" s="621"/>
      <c r="Y39" s="640"/>
      <c r="Z39" s="664"/>
      <c r="AA39" s="640"/>
      <c r="AB39" s="651"/>
    </row>
    <row r="40" spans="2:28" s="455" customFormat="1" ht="74.25" customHeight="1" x14ac:dyDescent="0.2">
      <c r="B40" s="694"/>
      <c r="C40" s="662"/>
      <c r="D40" s="662"/>
      <c r="E40" s="640"/>
      <c r="F40" s="640"/>
      <c r="G40" s="640"/>
      <c r="H40" s="676"/>
      <c r="I40" s="473" t="s">
        <v>806</v>
      </c>
      <c r="J40" s="228" t="s">
        <v>807</v>
      </c>
      <c r="K40" s="470" t="s">
        <v>50</v>
      </c>
      <c r="L40" s="470" t="s">
        <v>641</v>
      </c>
      <c r="M40" s="472" t="s">
        <v>765</v>
      </c>
      <c r="N40" s="637"/>
      <c r="O40" s="640"/>
      <c r="P40" s="639"/>
      <c r="Q40" s="673"/>
      <c r="R40" s="673"/>
      <c r="S40" s="639"/>
      <c r="T40" s="639"/>
      <c r="U40" s="639"/>
      <c r="V40" s="639"/>
      <c r="W40" s="621"/>
      <c r="X40" s="621"/>
      <c r="Y40" s="640"/>
      <c r="Z40" s="664"/>
      <c r="AA40" s="640"/>
      <c r="AB40" s="651"/>
    </row>
    <row r="41" spans="2:28" s="455" customFormat="1" ht="74.25" customHeight="1" x14ac:dyDescent="0.2">
      <c r="B41" s="694"/>
      <c r="C41" s="662"/>
      <c r="D41" s="662"/>
      <c r="E41" s="640"/>
      <c r="F41" s="640"/>
      <c r="G41" s="640"/>
      <c r="H41" s="676"/>
      <c r="I41" s="473" t="s">
        <v>808</v>
      </c>
      <c r="J41" s="228" t="s">
        <v>809</v>
      </c>
      <c r="K41" s="470" t="s">
        <v>50</v>
      </c>
      <c r="L41" s="470" t="s">
        <v>641</v>
      </c>
      <c r="M41" s="472" t="s">
        <v>765</v>
      </c>
      <c r="N41" s="637"/>
      <c r="O41" s="640"/>
      <c r="P41" s="639"/>
      <c r="Q41" s="673"/>
      <c r="R41" s="673"/>
      <c r="S41" s="639"/>
      <c r="T41" s="639"/>
      <c r="U41" s="639"/>
      <c r="V41" s="639"/>
      <c r="W41" s="621"/>
      <c r="X41" s="621"/>
      <c r="Y41" s="640"/>
      <c r="Z41" s="664"/>
      <c r="AA41" s="640"/>
      <c r="AB41" s="651"/>
    </row>
    <row r="42" spans="2:28" s="455" customFormat="1" ht="77.25" customHeight="1" x14ac:dyDescent="0.2">
      <c r="B42" s="694"/>
      <c r="C42" s="662"/>
      <c r="D42" s="662"/>
      <c r="E42" s="640"/>
      <c r="F42" s="640"/>
      <c r="G42" s="640"/>
      <c r="H42" s="676"/>
      <c r="I42" s="228" t="s">
        <v>810</v>
      </c>
      <c r="J42" s="228" t="s">
        <v>811</v>
      </c>
      <c r="K42" s="470" t="s">
        <v>50</v>
      </c>
      <c r="L42" s="499">
        <v>0.72919999999999996</v>
      </c>
      <c r="M42" s="472" t="s">
        <v>765</v>
      </c>
      <c r="N42" s="637"/>
      <c r="O42" s="640" t="s">
        <v>812</v>
      </c>
      <c r="P42" s="639"/>
      <c r="Q42" s="673"/>
      <c r="R42" s="673"/>
      <c r="S42" s="639"/>
      <c r="T42" s="639"/>
      <c r="U42" s="639"/>
      <c r="V42" s="639"/>
      <c r="W42" s="621"/>
      <c r="X42" s="621"/>
      <c r="Y42" s="640"/>
      <c r="Z42" s="664"/>
      <c r="AA42" s="640"/>
      <c r="AB42" s="651"/>
    </row>
    <row r="43" spans="2:28" s="455" customFormat="1" ht="62.25" customHeight="1" x14ac:dyDescent="0.2">
      <c r="B43" s="694"/>
      <c r="C43" s="662"/>
      <c r="D43" s="662"/>
      <c r="E43" s="640"/>
      <c r="F43" s="640"/>
      <c r="G43" s="640"/>
      <c r="H43" s="676"/>
      <c r="I43" s="228" t="s">
        <v>813</v>
      </c>
      <c r="J43" s="228" t="s">
        <v>814</v>
      </c>
      <c r="K43" s="470" t="s">
        <v>50</v>
      </c>
      <c r="L43" s="499">
        <v>0.17380000000000001</v>
      </c>
      <c r="M43" s="472" t="s">
        <v>765</v>
      </c>
      <c r="N43" s="637"/>
      <c r="O43" s="640"/>
      <c r="P43" s="639"/>
      <c r="Q43" s="673"/>
      <c r="R43" s="673"/>
      <c r="S43" s="639"/>
      <c r="T43" s="639"/>
      <c r="U43" s="639"/>
      <c r="V43" s="639"/>
      <c r="W43" s="621"/>
      <c r="X43" s="621"/>
      <c r="Y43" s="640"/>
      <c r="Z43" s="664"/>
      <c r="AA43" s="640"/>
      <c r="AB43" s="651"/>
    </row>
    <row r="44" spans="2:28" s="455" customFormat="1" ht="68.25" customHeight="1" x14ac:dyDescent="0.2">
      <c r="B44" s="694"/>
      <c r="C44" s="662"/>
      <c r="D44" s="662"/>
      <c r="E44" s="640"/>
      <c r="F44" s="640"/>
      <c r="G44" s="640"/>
      <c r="H44" s="676"/>
      <c r="I44" s="228" t="s">
        <v>815</v>
      </c>
      <c r="J44" s="228" t="s">
        <v>816</v>
      </c>
      <c r="K44" s="470" t="s">
        <v>50</v>
      </c>
      <c r="L44" s="499">
        <v>0.24990000000000001</v>
      </c>
      <c r="M44" s="472" t="s">
        <v>765</v>
      </c>
      <c r="N44" s="637"/>
      <c r="O44" s="640"/>
      <c r="P44" s="639"/>
      <c r="Q44" s="673"/>
      <c r="R44" s="673"/>
      <c r="S44" s="639"/>
      <c r="T44" s="639"/>
      <c r="U44" s="639"/>
      <c r="V44" s="639"/>
      <c r="W44" s="621"/>
      <c r="X44" s="621"/>
      <c r="Y44" s="640"/>
      <c r="Z44" s="664"/>
      <c r="AA44" s="640"/>
      <c r="AB44" s="651"/>
    </row>
    <row r="45" spans="2:28" s="455" customFormat="1" ht="70.5" customHeight="1" x14ac:dyDescent="0.2">
      <c r="B45" s="694"/>
      <c r="C45" s="662"/>
      <c r="D45" s="662"/>
      <c r="E45" s="640"/>
      <c r="F45" s="640"/>
      <c r="G45" s="640"/>
      <c r="H45" s="676"/>
      <c r="I45" s="228" t="s">
        <v>817</v>
      </c>
      <c r="J45" s="228" t="s">
        <v>818</v>
      </c>
      <c r="K45" s="470" t="s">
        <v>50</v>
      </c>
      <c r="L45" s="472">
        <v>0.5</v>
      </c>
      <c r="M45" s="472" t="s">
        <v>765</v>
      </c>
      <c r="N45" s="637"/>
      <c r="O45" s="640"/>
      <c r="P45" s="639"/>
      <c r="Q45" s="673"/>
      <c r="R45" s="673"/>
      <c r="S45" s="639"/>
      <c r="T45" s="639"/>
      <c r="U45" s="639"/>
      <c r="V45" s="639"/>
      <c r="W45" s="621"/>
      <c r="X45" s="621"/>
      <c r="Y45" s="640"/>
      <c r="Z45" s="664"/>
      <c r="AA45" s="640"/>
      <c r="AB45" s="651"/>
    </row>
    <row r="46" spans="2:28" s="455" customFormat="1" ht="74.25" customHeight="1" x14ac:dyDescent="0.2">
      <c r="B46" s="694"/>
      <c r="C46" s="662"/>
      <c r="D46" s="662"/>
      <c r="E46" s="640"/>
      <c r="F46" s="640"/>
      <c r="G46" s="640"/>
      <c r="H46" s="676"/>
      <c r="I46" s="228" t="s">
        <v>819</v>
      </c>
      <c r="J46" s="228" t="s">
        <v>820</v>
      </c>
      <c r="K46" s="470" t="s">
        <v>50</v>
      </c>
      <c r="L46" s="472">
        <v>0.5</v>
      </c>
      <c r="M46" s="472" t="s">
        <v>765</v>
      </c>
      <c r="N46" s="637"/>
      <c r="O46" s="640"/>
      <c r="P46" s="639"/>
      <c r="Q46" s="673"/>
      <c r="R46" s="673"/>
      <c r="S46" s="639"/>
      <c r="T46" s="639"/>
      <c r="U46" s="639"/>
      <c r="V46" s="639"/>
      <c r="W46" s="621"/>
      <c r="X46" s="621"/>
      <c r="Y46" s="640"/>
      <c r="Z46" s="664"/>
      <c r="AA46" s="640"/>
      <c r="AB46" s="651"/>
    </row>
    <row r="47" spans="2:28" s="455" customFormat="1" ht="75.75" customHeight="1" x14ac:dyDescent="0.2">
      <c r="B47" s="694"/>
      <c r="C47" s="662"/>
      <c r="D47" s="662"/>
      <c r="E47" s="640"/>
      <c r="F47" s="640"/>
      <c r="G47" s="640"/>
      <c r="H47" s="676"/>
      <c r="I47" s="228" t="s">
        <v>821</v>
      </c>
      <c r="J47" s="228" t="s">
        <v>822</v>
      </c>
      <c r="K47" s="470" t="s">
        <v>50</v>
      </c>
      <c r="L47" s="499">
        <v>1.0631999999999999</v>
      </c>
      <c r="M47" s="472" t="s">
        <v>765</v>
      </c>
      <c r="N47" s="637"/>
      <c r="O47" s="640"/>
      <c r="P47" s="639"/>
      <c r="Q47" s="673"/>
      <c r="R47" s="673"/>
      <c r="S47" s="639"/>
      <c r="T47" s="639"/>
      <c r="U47" s="639"/>
      <c r="V47" s="639"/>
      <c r="W47" s="621"/>
      <c r="X47" s="621"/>
      <c r="Y47" s="640"/>
      <c r="Z47" s="664"/>
      <c r="AA47" s="640"/>
      <c r="AB47" s="651"/>
    </row>
    <row r="48" spans="2:28" s="455" customFormat="1" ht="75.75" customHeight="1" x14ac:dyDescent="0.2">
      <c r="B48" s="694"/>
      <c r="C48" s="662"/>
      <c r="D48" s="662"/>
      <c r="E48" s="640"/>
      <c r="F48" s="640"/>
      <c r="G48" s="640"/>
      <c r="H48" s="676"/>
      <c r="I48" s="228" t="s">
        <v>823</v>
      </c>
      <c r="J48" s="228" t="s">
        <v>824</v>
      </c>
      <c r="K48" s="470" t="s">
        <v>50</v>
      </c>
      <c r="L48" s="499">
        <v>1.1463000000000001</v>
      </c>
      <c r="M48" s="472" t="s">
        <v>765</v>
      </c>
      <c r="N48" s="637"/>
      <c r="O48" s="640"/>
      <c r="P48" s="639"/>
      <c r="Q48" s="673"/>
      <c r="R48" s="673"/>
      <c r="S48" s="639"/>
      <c r="T48" s="639"/>
      <c r="U48" s="639"/>
      <c r="V48" s="639"/>
      <c r="W48" s="621"/>
      <c r="X48" s="621"/>
      <c r="Y48" s="640"/>
      <c r="Z48" s="664"/>
      <c r="AA48" s="640"/>
      <c r="AB48" s="651"/>
    </row>
    <row r="49" spans="2:28" s="455" customFormat="1" ht="77.25" customHeight="1" x14ac:dyDescent="0.2">
      <c r="B49" s="694"/>
      <c r="C49" s="662"/>
      <c r="D49" s="662"/>
      <c r="E49" s="640"/>
      <c r="F49" s="640"/>
      <c r="G49" s="640"/>
      <c r="H49" s="676"/>
      <c r="I49" s="228" t="s">
        <v>825</v>
      </c>
      <c r="J49" s="228" t="s">
        <v>826</v>
      </c>
      <c r="K49" s="470" t="s">
        <v>50</v>
      </c>
      <c r="L49" s="499">
        <v>0.77769999999999995</v>
      </c>
      <c r="M49" s="472" t="s">
        <v>765</v>
      </c>
      <c r="N49" s="637"/>
      <c r="O49" s="640"/>
      <c r="P49" s="639"/>
      <c r="Q49" s="673"/>
      <c r="R49" s="673"/>
      <c r="S49" s="639"/>
      <c r="T49" s="639"/>
      <c r="U49" s="639"/>
      <c r="V49" s="639"/>
      <c r="W49" s="621"/>
      <c r="X49" s="621"/>
      <c r="Y49" s="640"/>
      <c r="Z49" s="664"/>
      <c r="AA49" s="640"/>
      <c r="AB49" s="651"/>
    </row>
    <row r="50" spans="2:28" s="455" customFormat="1" ht="59.25" customHeight="1" x14ac:dyDescent="0.2">
      <c r="B50" s="694"/>
      <c r="C50" s="662"/>
      <c r="D50" s="662"/>
      <c r="E50" s="640"/>
      <c r="F50" s="640"/>
      <c r="G50" s="640"/>
      <c r="H50" s="676"/>
      <c r="I50" s="228" t="s">
        <v>827</v>
      </c>
      <c r="J50" s="228" t="s">
        <v>828</v>
      </c>
      <c r="K50" s="470" t="s">
        <v>50</v>
      </c>
      <c r="L50" s="472">
        <v>0.5</v>
      </c>
      <c r="M50" s="472" t="s">
        <v>765</v>
      </c>
      <c r="N50" s="637"/>
      <c r="O50" s="640"/>
      <c r="P50" s="639"/>
      <c r="Q50" s="673"/>
      <c r="R50" s="673"/>
      <c r="S50" s="639"/>
      <c r="T50" s="639"/>
      <c r="U50" s="639"/>
      <c r="V50" s="639"/>
      <c r="W50" s="621"/>
      <c r="X50" s="621"/>
      <c r="Y50" s="640"/>
      <c r="Z50" s="664"/>
      <c r="AA50" s="640"/>
      <c r="AB50" s="651"/>
    </row>
    <row r="51" spans="2:28" s="455" customFormat="1" ht="76.5" customHeight="1" x14ac:dyDescent="0.2">
      <c r="B51" s="694"/>
      <c r="C51" s="662"/>
      <c r="D51" s="662"/>
      <c r="E51" s="640"/>
      <c r="F51" s="640"/>
      <c r="G51" s="640"/>
      <c r="H51" s="676"/>
      <c r="I51" s="228" t="s">
        <v>829</v>
      </c>
      <c r="J51" s="228" t="s">
        <v>830</v>
      </c>
      <c r="K51" s="470" t="s">
        <v>50</v>
      </c>
      <c r="L51" s="472">
        <v>0.5</v>
      </c>
      <c r="M51" s="472" t="s">
        <v>765</v>
      </c>
      <c r="N51" s="637"/>
      <c r="O51" s="640"/>
      <c r="P51" s="639"/>
      <c r="Q51" s="673"/>
      <c r="R51" s="673"/>
      <c r="S51" s="639"/>
      <c r="T51" s="639"/>
      <c r="U51" s="639"/>
      <c r="V51" s="639"/>
      <c r="W51" s="621"/>
      <c r="X51" s="621"/>
      <c r="Y51" s="640"/>
      <c r="Z51" s="664"/>
      <c r="AA51" s="640"/>
      <c r="AB51" s="651"/>
    </row>
    <row r="52" spans="2:28" s="455" customFormat="1" ht="93" customHeight="1" x14ac:dyDescent="0.2">
      <c r="B52" s="694"/>
      <c r="C52" s="662"/>
      <c r="D52" s="662"/>
      <c r="E52" s="640"/>
      <c r="F52" s="640"/>
      <c r="G52" s="640"/>
      <c r="H52" s="676"/>
      <c r="I52" s="228" t="s">
        <v>831</v>
      </c>
      <c r="J52" s="228" t="s">
        <v>832</v>
      </c>
      <c r="K52" s="470" t="s">
        <v>50</v>
      </c>
      <c r="L52" s="500">
        <v>2.7037</v>
      </c>
      <c r="M52" s="472" t="s">
        <v>765</v>
      </c>
      <c r="N52" s="637"/>
      <c r="O52" s="640" t="s">
        <v>833</v>
      </c>
      <c r="P52" s="639"/>
      <c r="Q52" s="673"/>
      <c r="R52" s="673"/>
      <c r="S52" s="639"/>
      <c r="T52" s="639"/>
      <c r="U52" s="639"/>
      <c r="V52" s="639"/>
      <c r="W52" s="621"/>
      <c r="X52" s="621"/>
      <c r="Y52" s="640"/>
      <c r="Z52" s="664"/>
      <c r="AA52" s="640"/>
      <c r="AB52" s="651"/>
    </row>
    <row r="53" spans="2:28" s="455" customFormat="1" ht="95.25" customHeight="1" x14ac:dyDescent="0.2">
      <c r="B53" s="694"/>
      <c r="C53" s="662"/>
      <c r="D53" s="662"/>
      <c r="E53" s="640"/>
      <c r="F53" s="640"/>
      <c r="G53" s="640"/>
      <c r="H53" s="676"/>
      <c r="I53" s="228" t="s">
        <v>834</v>
      </c>
      <c r="J53" s="228" t="s">
        <v>835</v>
      </c>
      <c r="K53" s="470" t="s">
        <v>50</v>
      </c>
      <c r="L53" s="500">
        <v>1</v>
      </c>
      <c r="M53" s="472" t="s">
        <v>765</v>
      </c>
      <c r="N53" s="637"/>
      <c r="O53" s="640"/>
      <c r="P53" s="639"/>
      <c r="Q53" s="673"/>
      <c r="R53" s="673"/>
      <c r="S53" s="639"/>
      <c r="T53" s="639"/>
      <c r="U53" s="639"/>
      <c r="V53" s="639"/>
      <c r="W53" s="621"/>
      <c r="X53" s="621"/>
      <c r="Y53" s="640"/>
      <c r="Z53" s="664"/>
      <c r="AA53" s="640"/>
      <c r="AB53" s="651"/>
    </row>
    <row r="54" spans="2:28" s="455" customFormat="1" ht="88.5" customHeight="1" x14ac:dyDescent="0.2">
      <c r="B54" s="694"/>
      <c r="C54" s="662"/>
      <c r="D54" s="662"/>
      <c r="E54" s="640"/>
      <c r="F54" s="640"/>
      <c r="G54" s="640"/>
      <c r="H54" s="676"/>
      <c r="I54" s="228" t="s">
        <v>836</v>
      </c>
      <c r="J54" s="228" t="s">
        <v>837</v>
      </c>
      <c r="K54" s="470" t="s">
        <v>50</v>
      </c>
      <c r="L54" s="500">
        <v>0.313</v>
      </c>
      <c r="M54" s="472" t="s">
        <v>765</v>
      </c>
      <c r="N54" s="637"/>
      <c r="O54" s="640"/>
      <c r="P54" s="639"/>
      <c r="Q54" s="673"/>
      <c r="R54" s="673"/>
      <c r="S54" s="639"/>
      <c r="T54" s="639"/>
      <c r="U54" s="639"/>
      <c r="V54" s="639"/>
      <c r="W54" s="621"/>
      <c r="X54" s="621"/>
      <c r="Y54" s="640"/>
      <c r="Z54" s="664"/>
      <c r="AA54" s="640"/>
      <c r="AB54" s="651"/>
    </row>
    <row r="55" spans="2:28" s="455" customFormat="1" ht="88.5" customHeight="1" x14ac:dyDescent="0.2">
      <c r="B55" s="694"/>
      <c r="C55" s="662"/>
      <c r="D55" s="662"/>
      <c r="E55" s="640"/>
      <c r="F55" s="640"/>
      <c r="G55" s="640"/>
      <c r="H55" s="676"/>
      <c r="I55" s="228" t="s">
        <v>838</v>
      </c>
      <c r="J55" s="228" t="s">
        <v>839</v>
      </c>
      <c r="K55" s="470" t="s">
        <v>50</v>
      </c>
      <c r="L55" s="472">
        <v>0.5</v>
      </c>
      <c r="M55" s="472" t="s">
        <v>765</v>
      </c>
      <c r="N55" s="637"/>
      <c r="O55" s="640"/>
      <c r="P55" s="639"/>
      <c r="Q55" s="673"/>
      <c r="R55" s="673"/>
      <c r="S55" s="639"/>
      <c r="T55" s="639"/>
      <c r="U55" s="639"/>
      <c r="V55" s="639"/>
      <c r="W55" s="621"/>
      <c r="X55" s="621"/>
      <c r="Y55" s="640"/>
      <c r="Z55" s="664"/>
      <c r="AA55" s="640"/>
      <c r="AB55" s="651"/>
    </row>
    <row r="56" spans="2:28" s="455" customFormat="1" ht="88.5" customHeight="1" x14ac:dyDescent="0.2">
      <c r="B56" s="694"/>
      <c r="C56" s="662"/>
      <c r="D56" s="662"/>
      <c r="E56" s="640"/>
      <c r="F56" s="640"/>
      <c r="G56" s="640"/>
      <c r="H56" s="676"/>
      <c r="I56" s="228" t="s">
        <v>840</v>
      </c>
      <c r="J56" s="228" t="s">
        <v>841</v>
      </c>
      <c r="K56" s="470" t="s">
        <v>50</v>
      </c>
      <c r="L56" s="470" t="s">
        <v>641</v>
      </c>
      <c r="M56" s="472" t="s">
        <v>765</v>
      </c>
      <c r="N56" s="637"/>
      <c r="O56" s="640"/>
      <c r="P56" s="639"/>
      <c r="Q56" s="673"/>
      <c r="R56" s="673"/>
      <c r="S56" s="639"/>
      <c r="T56" s="639"/>
      <c r="U56" s="639"/>
      <c r="V56" s="639"/>
      <c r="W56" s="621"/>
      <c r="X56" s="621"/>
      <c r="Y56" s="640"/>
      <c r="Z56" s="664"/>
      <c r="AA56" s="640"/>
      <c r="AB56" s="651"/>
    </row>
    <row r="57" spans="2:28" s="455" customFormat="1" ht="88.5" customHeight="1" x14ac:dyDescent="0.2">
      <c r="B57" s="694"/>
      <c r="C57" s="662"/>
      <c r="D57" s="662"/>
      <c r="E57" s="640"/>
      <c r="F57" s="640"/>
      <c r="G57" s="640"/>
      <c r="H57" s="676"/>
      <c r="I57" s="228" t="s">
        <v>842</v>
      </c>
      <c r="J57" s="228" t="s">
        <v>843</v>
      </c>
      <c r="K57" s="470" t="s">
        <v>50</v>
      </c>
      <c r="L57" s="500">
        <v>0.86150000000000004</v>
      </c>
      <c r="M57" s="472" t="s">
        <v>765</v>
      </c>
      <c r="N57" s="637"/>
      <c r="O57" s="640"/>
      <c r="P57" s="639"/>
      <c r="Q57" s="673"/>
      <c r="R57" s="673"/>
      <c r="S57" s="639"/>
      <c r="T57" s="639"/>
      <c r="U57" s="639"/>
      <c r="V57" s="639"/>
      <c r="W57" s="621"/>
      <c r="X57" s="621"/>
      <c r="Y57" s="640"/>
      <c r="Z57" s="664"/>
      <c r="AA57" s="640"/>
      <c r="AB57" s="651"/>
    </row>
    <row r="58" spans="2:28" s="455" customFormat="1" ht="74.25" customHeight="1" x14ac:dyDescent="0.2">
      <c r="B58" s="694"/>
      <c r="C58" s="662"/>
      <c r="D58" s="662"/>
      <c r="E58" s="640"/>
      <c r="F58" s="640"/>
      <c r="G58" s="640"/>
      <c r="H58" s="676"/>
      <c r="I58" s="228" t="s">
        <v>844</v>
      </c>
      <c r="J58" s="228" t="s">
        <v>845</v>
      </c>
      <c r="K58" s="470" t="s">
        <v>50</v>
      </c>
      <c r="L58" s="500">
        <v>1.2990999999999999</v>
      </c>
      <c r="M58" s="472" t="s">
        <v>765</v>
      </c>
      <c r="N58" s="637"/>
      <c r="O58" s="640"/>
      <c r="P58" s="639"/>
      <c r="Q58" s="673"/>
      <c r="R58" s="673"/>
      <c r="S58" s="639"/>
      <c r="T58" s="639"/>
      <c r="U58" s="639"/>
      <c r="V58" s="639"/>
      <c r="W58" s="621"/>
      <c r="X58" s="621"/>
      <c r="Y58" s="640"/>
      <c r="Z58" s="664"/>
      <c r="AA58" s="640"/>
      <c r="AB58" s="651"/>
    </row>
    <row r="59" spans="2:28" s="455" customFormat="1" ht="74.25" customHeight="1" x14ac:dyDescent="0.2">
      <c r="B59" s="694"/>
      <c r="C59" s="662"/>
      <c r="D59" s="662"/>
      <c r="E59" s="640"/>
      <c r="F59" s="640"/>
      <c r="G59" s="640"/>
      <c r="H59" s="676"/>
      <c r="I59" s="228" t="s">
        <v>846</v>
      </c>
      <c r="J59" s="228" t="s">
        <v>847</v>
      </c>
      <c r="K59" s="470" t="s">
        <v>50</v>
      </c>
      <c r="L59" s="500">
        <v>0.97389999999999999</v>
      </c>
      <c r="M59" s="472" t="s">
        <v>765</v>
      </c>
      <c r="N59" s="637"/>
      <c r="O59" s="640"/>
      <c r="P59" s="639"/>
      <c r="Q59" s="673"/>
      <c r="R59" s="673"/>
      <c r="S59" s="639"/>
      <c r="T59" s="639"/>
      <c r="U59" s="639"/>
      <c r="V59" s="639"/>
      <c r="W59" s="621"/>
      <c r="X59" s="621"/>
      <c r="Y59" s="640"/>
      <c r="Z59" s="664"/>
      <c r="AA59" s="640"/>
      <c r="AB59" s="651"/>
    </row>
    <row r="60" spans="2:28" s="455" customFormat="1" ht="74.25" customHeight="1" x14ac:dyDescent="0.2">
      <c r="B60" s="694"/>
      <c r="C60" s="662"/>
      <c r="D60" s="662"/>
      <c r="E60" s="640"/>
      <c r="F60" s="640"/>
      <c r="G60" s="640"/>
      <c r="H60" s="676"/>
      <c r="I60" s="228" t="s">
        <v>848</v>
      </c>
      <c r="J60" s="228" t="s">
        <v>849</v>
      </c>
      <c r="K60" s="470" t="s">
        <v>50</v>
      </c>
      <c r="L60" s="472">
        <v>0.5</v>
      </c>
      <c r="M60" s="472" t="s">
        <v>765</v>
      </c>
      <c r="N60" s="637"/>
      <c r="O60" s="640"/>
      <c r="P60" s="639"/>
      <c r="Q60" s="673"/>
      <c r="R60" s="673"/>
      <c r="S60" s="639"/>
      <c r="T60" s="639"/>
      <c r="U60" s="639"/>
      <c r="V60" s="639"/>
      <c r="W60" s="621"/>
      <c r="X60" s="621"/>
      <c r="Y60" s="640"/>
      <c r="Z60" s="664"/>
      <c r="AA60" s="640"/>
      <c r="AB60" s="651"/>
    </row>
    <row r="61" spans="2:28" s="455" customFormat="1" ht="74.25" customHeight="1" x14ac:dyDescent="0.2">
      <c r="B61" s="694"/>
      <c r="C61" s="662"/>
      <c r="D61" s="662"/>
      <c r="E61" s="640"/>
      <c r="F61" s="640"/>
      <c r="G61" s="640"/>
      <c r="H61" s="676"/>
      <c r="I61" s="228" t="s">
        <v>850</v>
      </c>
      <c r="J61" s="228" t="s">
        <v>851</v>
      </c>
      <c r="K61" s="470" t="s">
        <v>50</v>
      </c>
      <c r="L61" s="472">
        <v>0.5</v>
      </c>
      <c r="M61" s="472" t="s">
        <v>765</v>
      </c>
      <c r="N61" s="637"/>
      <c r="O61" s="640"/>
      <c r="P61" s="639"/>
      <c r="Q61" s="673"/>
      <c r="R61" s="673"/>
      <c r="S61" s="639"/>
      <c r="T61" s="639"/>
      <c r="U61" s="639"/>
      <c r="V61" s="639"/>
      <c r="W61" s="621"/>
      <c r="X61" s="621"/>
      <c r="Y61" s="640"/>
      <c r="Z61" s="664"/>
      <c r="AA61" s="640"/>
      <c r="AB61" s="651"/>
    </row>
    <row r="62" spans="2:28" s="455" customFormat="1" ht="78.75" customHeight="1" x14ac:dyDescent="0.2">
      <c r="B62" s="694"/>
      <c r="C62" s="662"/>
      <c r="D62" s="662"/>
      <c r="E62" s="640"/>
      <c r="F62" s="640"/>
      <c r="G62" s="640"/>
      <c r="H62" s="676"/>
      <c r="I62" s="228" t="s">
        <v>852</v>
      </c>
      <c r="J62" s="228" t="s">
        <v>853</v>
      </c>
      <c r="K62" s="470" t="s">
        <v>50</v>
      </c>
      <c r="L62" s="500">
        <v>1.8571</v>
      </c>
      <c r="M62" s="472" t="s">
        <v>765</v>
      </c>
      <c r="N62" s="637"/>
      <c r="O62" s="640"/>
      <c r="P62" s="639"/>
      <c r="Q62" s="673"/>
      <c r="R62" s="673"/>
      <c r="S62" s="639"/>
      <c r="T62" s="639"/>
      <c r="U62" s="639"/>
      <c r="V62" s="639"/>
      <c r="W62" s="621"/>
      <c r="X62" s="621"/>
      <c r="Y62" s="640"/>
      <c r="Z62" s="664"/>
      <c r="AA62" s="640"/>
      <c r="AB62" s="651"/>
    </row>
    <row r="63" spans="2:28" s="455" customFormat="1" ht="78.75" customHeight="1" x14ac:dyDescent="0.2">
      <c r="B63" s="694"/>
      <c r="C63" s="662"/>
      <c r="D63" s="662"/>
      <c r="E63" s="640"/>
      <c r="F63" s="640"/>
      <c r="G63" s="640"/>
      <c r="H63" s="676"/>
      <c r="I63" s="228" t="s">
        <v>854</v>
      </c>
      <c r="J63" s="228" t="s">
        <v>855</v>
      </c>
      <c r="K63" s="470" t="s">
        <v>50</v>
      </c>
      <c r="L63" s="500">
        <v>16.0794</v>
      </c>
      <c r="M63" s="472" t="s">
        <v>765</v>
      </c>
      <c r="N63" s="637"/>
      <c r="O63" s="640"/>
      <c r="P63" s="639"/>
      <c r="Q63" s="673"/>
      <c r="R63" s="673"/>
      <c r="S63" s="639"/>
      <c r="T63" s="639"/>
      <c r="U63" s="639"/>
      <c r="V63" s="639"/>
      <c r="W63" s="621"/>
      <c r="X63" s="621"/>
      <c r="Y63" s="640"/>
      <c r="Z63" s="664"/>
      <c r="AA63" s="640"/>
      <c r="AB63" s="651"/>
    </row>
    <row r="64" spans="2:28" s="455" customFormat="1" ht="78.75" customHeight="1" x14ac:dyDescent="0.2">
      <c r="B64" s="694"/>
      <c r="C64" s="662"/>
      <c r="D64" s="662"/>
      <c r="E64" s="640"/>
      <c r="F64" s="640"/>
      <c r="G64" s="640"/>
      <c r="H64" s="676"/>
      <c r="I64" s="228" t="s">
        <v>856</v>
      </c>
      <c r="J64" s="228" t="s">
        <v>857</v>
      </c>
      <c r="K64" s="470" t="s">
        <v>50</v>
      </c>
      <c r="L64" s="500">
        <v>7.1111000000000004</v>
      </c>
      <c r="M64" s="472" t="s">
        <v>765</v>
      </c>
      <c r="N64" s="637"/>
      <c r="O64" s="640"/>
      <c r="P64" s="639"/>
      <c r="Q64" s="673"/>
      <c r="R64" s="673"/>
      <c r="S64" s="639"/>
      <c r="T64" s="639"/>
      <c r="U64" s="639"/>
      <c r="V64" s="639"/>
      <c r="W64" s="621"/>
      <c r="X64" s="621"/>
      <c r="Y64" s="640"/>
      <c r="Z64" s="664"/>
      <c r="AA64" s="640"/>
      <c r="AB64" s="651"/>
    </row>
    <row r="65" spans="2:28" s="455" customFormat="1" ht="78.75" customHeight="1" x14ac:dyDescent="0.2">
      <c r="B65" s="694"/>
      <c r="C65" s="662"/>
      <c r="D65" s="662"/>
      <c r="E65" s="640"/>
      <c r="F65" s="640"/>
      <c r="G65" s="640"/>
      <c r="H65" s="676"/>
      <c r="I65" s="228" t="s">
        <v>858</v>
      </c>
      <c r="J65" s="228" t="s">
        <v>859</v>
      </c>
      <c r="K65" s="470" t="s">
        <v>50</v>
      </c>
      <c r="L65" s="472">
        <v>1</v>
      </c>
      <c r="M65" s="472" t="s">
        <v>765</v>
      </c>
      <c r="N65" s="637"/>
      <c r="O65" s="640"/>
      <c r="P65" s="639"/>
      <c r="Q65" s="673"/>
      <c r="R65" s="673"/>
      <c r="S65" s="639"/>
      <c r="T65" s="639"/>
      <c r="U65" s="639"/>
      <c r="V65" s="639"/>
      <c r="W65" s="621"/>
      <c r="X65" s="621"/>
      <c r="Y65" s="640"/>
      <c r="Z65" s="664"/>
      <c r="AA65" s="640"/>
      <c r="AB65" s="651"/>
    </row>
    <row r="66" spans="2:28" s="455" customFormat="1" ht="78.75" customHeight="1" x14ac:dyDescent="0.2">
      <c r="B66" s="694"/>
      <c r="C66" s="662"/>
      <c r="D66" s="662"/>
      <c r="E66" s="640"/>
      <c r="F66" s="640"/>
      <c r="G66" s="640"/>
      <c r="H66" s="676"/>
      <c r="I66" s="228" t="s">
        <v>860</v>
      </c>
      <c r="J66" s="228" t="s">
        <v>861</v>
      </c>
      <c r="K66" s="470" t="s">
        <v>50</v>
      </c>
      <c r="L66" s="470" t="s">
        <v>641</v>
      </c>
      <c r="M66" s="472" t="s">
        <v>765</v>
      </c>
      <c r="N66" s="637"/>
      <c r="O66" s="640"/>
      <c r="P66" s="639"/>
      <c r="Q66" s="673"/>
      <c r="R66" s="673"/>
      <c r="S66" s="639"/>
      <c r="T66" s="639"/>
      <c r="U66" s="639"/>
      <c r="V66" s="639"/>
      <c r="W66" s="621"/>
      <c r="X66" s="621"/>
      <c r="Y66" s="640"/>
      <c r="Z66" s="664"/>
      <c r="AA66" s="640"/>
      <c r="AB66" s="651"/>
    </row>
    <row r="67" spans="2:28" s="455" customFormat="1" ht="88.5" customHeight="1" x14ac:dyDescent="0.2">
      <c r="B67" s="694"/>
      <c r="C67" s="662"/>
      <c r="D67" s="662"/>
      <c r="E67" s="640"/>
      <c r="F67" s="640"/>
      <c r="G67" s="640"/>
      <c r="H67" s="676"/>
      <c r="I67" s="228" t="s">
        <v>862</v>
      </c>
      <c r="J67" s="228" t="s">
        <v>863</v>
      </c>
      <c r="K67" s="470" t="s">
        <v>50</v>
      </c>
      <c r="L67" s="500">
        <v>1.3555999999999999</v>
      </c>
      <c r="M67" s="472" t="s">
        <v>765</v>
      </c>
      <c r="N67" s="637"/>
      <c r="O67" s="640" t="s">
        <v>864</v>
      </c>
      <c r="P67" s="639"/>
      <c r="Q67" s="673"/>
      <c r="R67" s="673"/>
      <c r="S67" s="639"/>
      <c r="T67" s="639"/>
      <c r="U67" s="639"/>
      <c r="V67" s="639"/>
      <c r="W67" s="621"/>
      <c r="X67" s="621"/>
      <c r="Y67" s="640"/>
      <c r="Z67" s="664"/>
      <c r="AA67" s="640"/>
      <c r="AB67" s="651"/>
    </row>
    <row r="68" spans="2:28" s="455" customFormat="1" ht="88.5" customHeight="1" x14ac:dyDescent="0.2">
      <c r="B68" s="694"/>
      <c r="C68" s="662"/>
      <c r="D68" s="662"/>
      <c r="E68" s="640"/>
      <c r="F68" s="640"/>
      <c r="G68" s="640"/>
      <c r="H68" s="676"/>
      <c r="I68" s="228" t="s">
        <v>865</v>
      </c>
      <c r="J68" s="228" t="s">
        <v>866</v>
      </c>
      <c r="K68" s="470" t="s">
        <v>50</v>
      </c>
      <c r="L68" s="500">
        <v>1</v>
      </c>
      <c r="M68" s="472" t="s">
        <v>765</v>
      </c>
      <c r="N68" s="637"/>
      <c r="O68" s="640"/>
      <c r="P68" s="639"/>
      <c r="Q68" s="673"/>
      <c r="R68" s="673"/>
      <c r="S68" s="639"/>
      <c r="T68" s="639"/>
      <c r="U68" s="639"/>
      <c r="V68" s="639"/>
      <c r="W68" s="621"/>
      <c r="X68" s="621"/>
      <c r="Y68" s="640"/>
      <c r="Z68" s="664"/>
      <c r="AA68" s="640"/>
      <c r="AB68" s="651"/>
    </row>
    <row r="69" spans="2:28" s="455" customFormat="1" ht="88.5" customHeight="1" x14ac:dyDescent="0.2">
      <c r="B69" s="694"/>
      <c r="C69" s="662"/>
      <c r="D69" s="662"/>
      <c r="E69" s="640"/>
      <c r="F69" s="640"/>
      <c r="G69" s="640"/>
      <c r="H69" s="676"/>
      <c r="I69" s="228" t="s">
        <v>867</v>
      </c>
      <c r="J69" s="228" t="s">
        <v>868</v>
      </c>
      <c r="K69" s="470" t="s">
        <v>50</v>
      </c>
      <c r="L69" s="500">
        <v>0.83330000000000004</v>
      </c>
      <c r="M69" s="472" t="s">
        <v>765</v>
      </c>
      <c r="N69" s="637"/>
      <c r="O69" s="640"/>
      <c r="P69" s="639"/>
      <c r="Q69" s="673"/>
      <c r="R69" s="673"/>
      <c r="S69" s="639"/>
      <c r="T69" s="639"/>
      <c r="U69" s="639"/>
      <c r="V69" s="639"/>
      <c r="W69" s="621"/>
      <c r="X69" s="621"/>
      <c r="Y69" s="640"/>
      <c r="Z69" s="664"/>
      <c r="AA69" s="640"/>
      <c r="AB69" s="651"/>
    </row>
    <row r="70" spans="2:28" s="455" customFormat="1" ht="88.5" customHeight="1" x14ac:dyDescent="0.2">
      <c r="B70" s="694"/>
      <c r="C70" s="662"/>
      <c r="D70" s="662"/>
      <c r="E70" s="640"/>
      <c r="F70" s="640"/>
      <c r="G70" s="640"/>
      <c r="H70" s="676"/>
      <c r="I70" s="228" t="s">
        <v>869</v>
      </c>
      <c r="J70" s="228" t="s">
        <v>870</v>
      </c>
      <c r="K70" s="470" t="s">
        <v>50</v>
      </c>
      <c r="L70" s="472">
        <v>0.5</v>
      </c>
      <c r="M70" s="472" t="s">
        <v>765</v>
      </c>
      <c r="N70" s="637"/>
      <c r="O70" s="640"/>
      <c r="P70" s="639"/>
      <c r="Q70" s="673"/>
      <c r="R70" s="673"/>
      <c r="S70" s="639"/>
      <c r="T70" s="639"/>
      <c r="U70" s="639"/>
      <c r="V70" s="639"/>
      <c r="W70" s="621"/>
      <c r="X70" s="621"/>
      <c r="Y70" s="640"/>
      <c r="Z70" s="664"/>
      <c r="AA70" s="640"/>
      <c r="AB70" s="651"/>
    </row>
    <row r="71" spans="2:28" s="455" customFormat="1" ht="88.5" customHeight="1" x14ac:dyDescent="0.2">
      <c r="B71" s="694"/>
      <c r="C71" s="662"/>
      <c r="D71" s="662"/>
      <c r="E71" s="640"/>
      <c r="F71" s="640"/>
      <c r="G71" s="640"/>
      <c r="H71" s="676"/>
      <c r="I71" s="228" t="s">
        <v>871</v>
      </c>
      <c r="J71" s="228" t="s">
        <v>872</v>
      </c>
      <c r="K71" s="470" t="s">
        <v>50</v>
      </c>
      <c r="L71" s="470" t="s">
        <v>641</v>
      </c>
      <c r="M71" s="472" t="s">
        <v>765</v>
      </c>
      <c r="N71" s="637"/>
      <c r="O71" s="640"/>
      <c r="P71" s="639"/>
      <c r="Q71" s="673"/>
      <c r="R71" s="673"/>
      <c r="S71" s="639"/>
      <c r="T71" s="639"/>
      <c r="U71" s="639"/>
      <c r="V71" s="639"/>
      <c r="W71" s="621"/>
      <c r="X71" s="621"/>
      <c r="Y71" s="640"/>
      <c r="Z71" s="664"/>
      <c r="AA71" s="640"/>
      <c r="AB71" s="651"/>
    </row>
    <row r="72" spans="2:28" s="455" customFormat="1" ht="83.25" customHeight="1" x14ac:dyDescent="0.2">
      <c r="B72" s="694"/>
      <c r="C72" s="662"/>
      <c r="D72" s="662"/>
      <c r="E72" s="640"/>
      <c r="F72" s="640"/>
      <c r="G72" s="640"/>
      <c r="H72" s="676"/>
      <c r="I72" s="228" t="s">
        <v>873</v>
      </c>
      <c r="J72" s="228" t="s">
        <v>874</v>
      </c>
      <c r="K72" s="470" t="s">
        <v>50</v>
      </c>
      <c r="L72" s="500">
        <v>1.2222</v>
      </c>
      <c r="M72" s="472" t="s">
        <v>765</v>
      </c>
      <c r="N72" s="637"/>
      <c r="O72" s="640"/>
      <c r="P72" s="639"/>
      <c r="Q72" s="673"/>
      <c r="R72" s="673"/>
      <c r="S72" s="639"/>
      <c r="T72" s="639"/>
      <c r="U72" s="639"/>
      <c r="V72" s="639"/>
      <c r="W72" s="621"/>
      <c r="X72" s="621"/>
      <c r="Y72" s="640"/>
      <c r="Z72" s="664"/>
      <c r="AA72" s="640"/>
      <c r="AB72" s="651"/>
    </row>
    <row r="73" spans="2:28" s="455" customFormat="1" ht="83.25" customHeight="1" x14ac:dyDescent="0.2">
      <c r="B73" s="694"/>
      <c r="C73" s="662"/>
      <c r="D73" s="662"/>
      <c r="E73" s="640"/>
      <c r="F73" s="640"/>
      <c r="G73" s="640"/>
      <c r="H73" s="676"/>
      <c r="I73" s="228" t="s">
        <v>875</v>
      </c>
      <c r="J73" s="228" t="s">
        <v>876</v>
      </c>
      <c r="K73" s="470" t="s">
        <v>50</v>
      </c>
      <c r="L73" s="500">
        <v>0.39100000000000001</v>
      </c>
      <c r="M73" s="472" t="s">
        <v>765</v>
      </c>
      <c r="N73" s="637"/>
      <c r="O73" s="640"/>
      <c r="P73" s="639"/>
      <c r="Q73" s="673"/>
      <c r="R73" s="673"/>
      <c r="S73" s="639"/>
      <c r="T73" s="639"/>
      <c r="U73" s="639"/>
      <c r="V73" s="639"/>
      <c r="W73" s="621"/>
      <c r="X73" s="621"/>
      <c r="Y73" s="640"/>
      <c r="Z73" s="664"/>
      <c r="AA73" s="640"/>
      <c r="AB73" s="651"/>
    </row>
    <row r="74" spans="2:28" s="455" customFormat="1" ht="83.25" customHeight="1" x14ac:dyDescent="0.2">
      <c r="B74" s="694"/>
      <c r="C74" s="662"/>
      <c r="D74" s="662"/>
      <c r="E74" s="640"/>
      <c r="F74" s="640"/>
      <c r="G74" s="640"/>
      <c r="H74" s="676"/>
      <c r="I74" s="228" t="s">
        <v>877</v>
      </c>
      <c r="J74" s="228" t="s">
        <v>878</v>
      </c>
      <c r="K74" s="470" t="s">
        <v>50</v>
      </c>
      <c r="L74" s="500">
        <v>0.29630000000000001</v>
      </c>
      <c r="M74" s="472" t="s">
        <v>765</v>
      </c>
      <c r="N74" s="637"/>
      <c r="O74" s="640"/>
      <c r="P74" s="639"/>
      <c r="Q74" s="673"/>
      <c r="R74" s="673"/>
      <c r="S74" s="639"/>
      <c r="T74" s="639"/>
      <c r="U74" s="639"/>
      <c r="V74" s="639"/>
      <c r="W74" s="621"/>
      <c r="X74" s="621"/>
      <c r="Y74" s="640"/>
      <c r="Z74" s="664"/>
      <c r="AA74" s="640"/>
      <c r="AB74" s="651"/>
    </row>
    <row r="75" spans="2:28" s="455" customFormat="1" ht="83.25" customHeight="1" x14ac:dyDescent="0.2">
      <c r="B75" s="694"/>
      <c r="C75" s="662"/>
      <c r="D75" s="662"/>
      <c r="E75" s="640"/>
      <c r="F75" s="640"/>
      <c r="G75" s="640"/>
      <c r="H75" s="676"/>
      <c r="I75" s="228" t="s">
        <v>879</v>
      </c>
      <c r="J75" s="228" t="s">
        <v>880</v>
      </c>
      <c r="K75" s="470" t="s">
        <v>50</v>
      </c>
      <c r="L75" s="472">
        <v>1</v>
      </c>
      <c r="M75" s="472" t="s">
        <v>765</v>
      </c>
      <c r="N75" s="637"/>
      <c r="O75" s="640"/>
      <c r="P75" s="639"/>
      <c r="Q75" s="673"/>
      <c r="R75" s="673"/>
      <c r="S75" s="639"/>
      <c r="T75" s="639"/>
      <c r="U75" s="639"/>
      <c r="V75" s="639"/>
      <c r="W75" s="621"/>
      <c r="X75" s="621"/>
      <c r="Y75" s="640"/>
      <c r="Z75" s="664"/>
      <c r="AA75" s="640"/>
      <c r="AB75" s="651"/>
    </row>
    <row r="76" spans="2:28" s="455" customFormat="1" ht="83.25" customHeight="1" x14ac:dyDescent="0.2">
      <c r="B76" s="694"/>
      <c r="C76" s="662"/>
      <c r="D76" s="662"/>
      <c r="E76" s="640"/>
      <c r="F76" s="640"/>
      <c r="G76" s="640"/>
      <c r="H76" s="676"/>
      <c r="I76" s="228" t="s">
        <v>881</v>
      </c>
      <c r="J76" s="228" t="s">
        <v>882</v>
      </c>
      <c r="K76" s="470" t="s">
        <v>50</v>
      </c>
      <c r="L76" s="470" t="s">
        <v>641</v>
      </c>
      <c r="M76" s="472" t="s">
        <v>765</v>
      </c>
      <c r="N76" s="637"/>
      <c r="O76" s="640"/>
      <c r="P76" s="639"/>
      <c r="Q76" s="673"/>
      <c r="R76" s="673"/>
      <c r="S76" s="639"/>
      <c r="T76" s="639"/>
      <c r="U76" s="639"/>
      <c r="V76" s="639"/>
      <c r="W76" s="622"/>
      <c r="X76" s="622"/>
      <c r="Y76" s="640"/>
      <c r="Z76" s="664"/>
      <c r="AA76" s="640"/>
      <c r="AB76" s="651"/>
    </row>
    <row r="77" spans="2:28" s="455" customFormat="1" ht="81" customHeight="1" x14ac:dyDescent="0.2">
      <c r="B77" s="694"/>
      <c r="C77" s="662"/>
      <c r="D77" s="662"/>
      <c r="E77" s="640"/>
      <c r="F77" s="640"/>
      <c r="G77" s="640"/>
      <c r="H77" s="676"/>
      <c r="I77" s="228" t="s">
        <v>883</v>
      </c>
      <c r="J77" s="228" t="s">
        <v>884</v>
      </c>
      <c r="K77" s="470" t="s">
        <v>50</v>
      </c>
      <c r="L77" s="472">
        <v>1.35</v>
      </c>
      <c r="M77" s="472" t="s">
        <v>765</v>
      </c>
      <c r="N77" s="637" t="s">
        <v>885</v>
      </c>
      <c r="O77" s="640" t="s">
        <v>886</v>
      </c>
      <c r="P77" s="639">
        <v>0.2</v>
      </c>
      <c r="Q77" s="640" t="s">
        <v>623</v>
      </c>
      <c r="R77" s="640" t="s">
        <v>624</v>
      </c>
      <c r="S77" s="639">
        <v>0.25</v>
      </c>
      <c r="T77" s="639">
        <v>0.25</v>
      </c>
      <c r="U77" s="639">
        <v>0.25</v>
      </c>
      <c r="V77" s="639">
        <v>0.25</v>
      </c>
      <c r="W77" s="667" t="s">
        <v>887</v>
      </c>
      <c r="X77" s="668" t="s">
        <v>888</v>
      </c>
      <c r="Y77" s="667" t="s">
        <v>657</v>
      </c>
      <c r="Z77" s="671">
        <v>1170268284</v>
      </c>
      <c r="AA77" s="667" t="s">
        <v>658</v>
      </c>
      <c r="AB77" s="672" t="s">
        <v>659</v>
      </c>
    </row>
    <row r="78" spans="2:28" s="455" customFormat="1" ht="81" customHeight="1" x14ac:dyDescent="0.2">
      <c r="B78" s="694"/>
      <c r="C78" s="662"/>
      <c r="D78" s="662"/>
      <c r="E78" s="640"/>
      <c r="F78" s="640"/>
      <c r="G78" s="640"/>
      <c r="H78" s="676"/>
      <c r="I78" s="228" t="s">
        <v>889</v>
      </c>
      <c r="J78" s="228" t="s">
        <v>890</v>
      </c>
      <c r="K78" s="470" t="s">
        <v>50</v>
      </c>
      <c r="L78" s="472">
        <v>0.81</v>
      </c>
      <c r="M78" s="472" t="s">
        <v>765</v>
      </c>
      <c r="N78" s="637"/>
      <c r="O78" s="640"/>
      <c r="P78" s="639"/>
      <c r="Q78" s="640"/>
      <c r="R78" s="640"/>
      <c r="S78" s="639"/>
      <c r="T78" s="639"/>
      <c r="U78" s="639"/>
      <c r="V78" s="639"/>
      <c r="W78" s="667"/>
      <c r="X78" s="669"/>
      <c r="Y78" s="667"/>
      <c r="Z78" s="671"/>
      <c r="AA78" s="667"/>
      <c r="AB78" s="672"/>
    </row>
    <row r="79" spans="2:28" s="455" customFormat="1" ht="81" customHeight="1" x14ac:dyDescent="0.2">
      <c r="B79" s="694"/>
      <c r="C79" s="662"/>
      <c r="D79" s="662"/>
      <c r="E79" s="640"/>
      <c r="F79" s="640"/>
      <c r="G79" s="640"/>
      <c r="H79" s="676"/>
      <c r="I79" s="228" t="s">
        <v>891</v>
      </c>
      <c r="J79" s="228" t="s">
        <v>892</v>
      </c>
      <c r="K79" s="470" t="s">
        <v>50</v>
      </c>
      <c r="L79" s="499">
        <v>0.70330000000000004</v>
      </c>
      <c r="M79" s="472" t="s">
        <v>765</v>
      </c>
      <c r="N79" s="637"/>
      <c r="O79" s="640"/>
      <c r="P79" s="639"/>
      <c r="Q79" s="640"/>
      <c r="R79" s="640"/>
      <c r="S79" s="639"/>
      <c r="T79" s="639"/>
      <c r="U79" s="639"/>
      <c r="V79" s="639"/>
      <c r="W79" s="667"/>
      <c r="X79" s="669"/>
      <c r="Y79" s="667"/>
      <c r="Z79" s="671"/>
      <c r="AA79" s="667"/>
      <c r="AB79" s="672"/>
    </row>
    <row r="80" spans="2:28" s="455" customFormat="1" ht="81" customHeight="1" x14ac:dyDescent="0.2">
      <c r="B80" s="694"/>
      <c r="C80" s="662"/>
      <c r="D80" s="662"/>
      <c r="E80" s="640"/>
      <c r="F80" s="640"/>
      <c r="G80" s="640"/>
      <c r="H80" s="676"/>
      <c r="I80" s="228" t="s">
        <v>893</v>
      </c>
      <c r="J80" s="228" t="s">
        <v>894</v>
      </c>
      <c r="K80" s="470" t="s">
        <v>50</v>
      </c>
      <c r="L80" s="472">
        <v>1</v>
      </c>
      <c r="M80" s="472" t="s">
        <v>765</v>
      </c>
      <c r="N80" s="637"/>
      <c r="O80" s="640"/>
      <c r="P80" s="639"/>
      <c r="Q80" s="640"/>
      <c r="R80" s="640"/>
      <c r="S80" s="639"/>
      <c r="T80" s="639"/>
      <c r="U80" s="639"/>
      <c r="V80" s="639"/>
      <c r="W80" s="667"/>
      <c r="X80" s="669"/>
      <c r="Y80" s="667"/>
      <c r="Z80" s="671"/>
      <c r="AA80" s="667"/>
      <c r="AB80" s="672"/>
    </row>
    <row r="81" spans="2:28" s="455" customFormat="1" ht="81" customHeight="1" x14ac:dyDescent="0.2">
      <c r="B81" s="694"/>
      <c r="C81" s="662"/>
      <c r="D81" s="662"/>
      <c r="E81" s="640"/>
      <c r="F81" s="640"/>
      <c r="G81" s="640"/>
      <c r="H81" s="676"/>
      <c r="I81" s="228" t="s">
        <v>895</v>
      </c>
      <c r="J81" s="228" t="s">
        <v>896</v>
      </c>
      <c r="K81" s="470" t="s">
        <v>50</v>
      </c>
      <c r="L81" s="499">
        <v>1</v>
      </c>
      <c r="M81" s="472" t="s">
        <v>765</v>
      </c>
      <c r="N81" s="637"/>
      <c r="O81" s="640"/>
      <c r="P81" s="639"/>
      <c r="Q81" s="640"/>
      <c r="R81" s="640"/>
      <c r="S81" s="639"/>
      <c r="T81" s="639"/>
      <c r="U81" s="639"/>
      <c r="V81" s="639"/>
      <c r="W81" s="667"/>
      <c r="X81" s="669"/>
      <c r="Y81" s="667"/>
      <c r="Z81" s="671"/>
      <c r="AA81" s="667"/>
      <c r="AB81" s="672"/>
    </row>
    <row r="82" spans="2:28" s="455" customFormat="1" ht="81" customHeight="1" x14ac:dyDescent="0.2">
      <c r="B82" s="694"/>
      <c r="C82" s="662"/>
      <c r="D82" s="662"/>
      <c r="E82" s="640"/>
      <c r="F82" s="640"/>
      <c r="G82" s="640"/>
      <c r="H82" s="676"/>
      <c r="I82" s="228" t="s">
        <v>897</v>
      </c>
      <c r="J82" s="228" t="s">
        <v>898</v>
      </c>
      <c r="K82" s="470" t="s">
        <v>50</v>
      </c>
      <c r="L82" s="499">
        <v>0.17780000000000001</v>
      </c>
      <c r="M82" s="472" t="s">
        <v>765</v>
      </c>
      <c r="N82" s="637"/>
      <c r="O82" s="640"/>
      <c r="P82" s="639"/>
      <c r="Q82" s="640"/>
      <c r="R82" s="640"/>
      <c r="S82" s="639"/>
      <c r="T82" s="639"/>
      <c r="U82" s="639"/>
      <c r="V82" s="639"/>
      <c r="W82" s="667"/>
      <c r="X82" s="669"/>
      <c r="Y82" s="667"/>
      <c r="Z82" s="671"/>
      <c r="AA82" s="667"/>
      <c r="AB82" s="672"/>
    </row>
    <row r="83" spans="2:28" s="455" customFormat="1" ht="81" customHeight="1" x14ac:dyDescent="0.2">
      <c r="B83" s="694"/>
      <c r="C83" s="662"/>
      <c r="D83" s="662"/>
      <c r="E83" s="640"/>
      <c r="F83" s="640"/>
      <c r="G83" s="640"/>
      <c r="H83" s="676"/>
      <c r="I83" s="228" t="s">
        <v>899</v>
      </c>
      <c r="J83" s="228" t="s">
        <v>900</v>
      </c>
      <c r="K83" s="470" t="s">
        <v>50</v>
      </c>
      <c r="L83" s="499">
        <v>7.4999999999999997E-2</v>
      </c>
      <c r="M83" s="472" t="s">
        <v>765</v>
      </c>
      <c r="N83" s="637"/>
      <c r="O83" s="640"/>
      <c r="P83" s="639"/>
      <c r="Q83" s="640"/>
      <c r="R83" s="640"/>
      <c r="S83" s="639"/>
      <c r="T83" s="639"/>
      <c r="U83" s="639"/>
      <c r="V83" s="639"/>
      <c r="W83" s="667"/>
      <c r="X83" s="669"/>
      <c r="Y83" s="667"/>
      <c r="Z83" s="671"/>
      <c r="AA83" s="667"/>
      <c r="AB83" s="672"/>
    </row>
    <row r="84" spans="2:28" s="455" customFormat="1" ht="81" customHeight="1" x14ac:dyDescent="0.2">
      <c r="B84" s="694"/>
      <c r="C84" s="662"/>
      <c r="D84" s="662"/>
      <c r="E84" s="640"/>
      <c r="F84" s="640"/>
      <c r="G84" s="640"/>
      <c r="H84" s="676"/>
      <c r="I84" s="228" t="s">
        <v>901</v>
      </c>
      <c r="J84" s="228" t="s">
        <v>902</v>
      </c>
      <c r="K84" s="470" t="s">
        <v>50</v>
      </c>
      <c r="L84" s="499">
        <v>0.20480000000000001</v>
      </c>
      <c r="M84" s="472" t="s">
        <v>765</v>
      </c>
      <c r="N84" s="637"/>
      <c r="O84" s="640"/>
      <c r="P84" s="639"/>
      <c r="Q84" s="640"/>
      <c r="R84" s="640"/>
      <c r="S84" s="639"/>
      <c r="T84" s="639"/>
      <c r="U84" s="639"/>
      <c r="V84" s="639"/>
      <c r="W84" s="667"/>
      <c r="X84" s="669"/>
      <c r="Y84" s="667"/>
      <c r="Z84" s="671"/>
      <c r="AA84" s="667"/>
      <c r="AB84" s="672"/>
    </row>
    <row r="85" spans="2:28" s="455" customFormat="1" ht="81" customHeight="1" x14ac:dyDescent="0.2">
      <c r="B85" s="694"/>
      <c r="C85" s="662"/>
      <c r="D85" s="662"/>
      <c r="E85" s="640"/>
      <c r="F85" s="640"/>
      <c r="G85" s="640"/>
      <c r="H85" s="676"/>
      <c r="I85" s="228" t="s">
        <v>903</v>
      </c>
      <c r="J85" s="228" t="s">
        <v>904</v>
      </c>
      <c r="K85" s="470" t="s">
        <v>50</v>
      </c>
      <c r="L85" s="472">
        <v>1</v>
      </c>
      <c r="M85" s="472" t="s">
        <v>765</v>
      </c>
      <c r="N85" s="637"/>
      <c r="O85" s="640"/>
      <c r="P85" s="639"/>
      <c r="Q85" s="640"/>
      <c r="R85" s="640"/>
      <c r="S85" s="639"/>
      <c r="T85" s="639"/>
      <c r="U85" s="639"/>
      <c r="V85" s="639"/>
      <c r="W85" s="667"/>
      <c r="X85" s="669"/>
      <c r="Y85" s="667"/>
      <c r="Z85" s="671"/>
      <c r="AA85" s="667"/>
      <c r="AB85" s="672"/>
    </row>
    <row r="86" spans="2:28" s="455" customFormat="1" ht="81" customHeight="1" x14ac:dyDescent="0.2">
      <c r="B86" s="694"/>
      <c r="C86" s="662"/>
      <c r="D86" s="662"/>
      <c r="E86" s="640"/>
      <c r="F86" s="640"/>
      <c r="G86" s="640"/>
      <c r="H86" s="676"/>
      <c r="I86" s="228" t="s">
        <v>905</v>
      </c>
      <c r="J86" s="228" t="s">
        <v>906</v>
      </c>
      <c r="K86" s="470" t="s">
        <v>50</v>
      </c>
      <c r="L86" s="472">
        <v>1</v>
      </c>
      <c r="M86" s="472" t="s">
        <v>765</v>
      </c>
      <c r="N86" s="637"/>
      <c r="O86" s="640"/>
      <c r="P86" s="639"/>
      <c r="Q86" s="640"/>
      <c r="R86" s="640"/>
      <c r="S86" s="639"/>
      <c r="T86" s="639"/>
      <c r="U86" s="639"/>
      <c r="V86" s="639"/>
      <c r="W86" s="667"/>
      <c r="X86" s="669"/>
      <c r="Y86" s="667"/>
      <c r="Z86" s="671"/>
      <c r="AA86" s="667"/>
      <c r="AB86" s="672"/>
    </row>
    <row r="87" spans="2:28" s="455" customFormat="1" ht="81" customHeight="1" x14ac:dyDescent="0.2">
      <c r="B87" s="694"/>
      <c r="C87" s="662"/>
      <c r="D87" s="662"/>
      <c r="E87" s="640"/>
      <c r="F87" s="640"/>
      <c r="G87" s="640"/>
      <c r="H87" s="676"/>
      <c r="I87" s="228" t="s">
        <v>907</v>
      </c>
      <c r="J87" s="228" t="s">
        <v>908</v>
      </c>
      <c r="K87" s="470" t="s">
        <v>50</v>
      </c>
      <c r="L87" s="499">
        <v>6.8500000000000005E-2</v>
      </c>
      <c r="M87" s="472" t="s">
        <v>765</v>
      </c>
      <c r="N87" s="637"/>
      <c r="O87" s="640"/>
      <c r="P87" s="639"/>
      <c r="Q87" s="640"/>
      <c r="R87" s="640"/>
      <c r="S87" s="639"/>
      <c r="T87" s="639"/>
      <c r="U87" s="639"/>
      <c r="V87" s="639"/>
      <c r="W87" s="667"/>
      <c r="X87" s="669"/>
      <c r="Y87" s="667"/>
      <c r="Z87" s="671"/>
      <c r="AA87" s="667"/>
      <c r="AB87" s="672"/>
    </row>
    <row r="88" spans="2:28" s="455" customFormat="1" ht="81" customHeight="1" x14ac:dyDescent="0.2">
      <c r="B88" s="694"/>
      <c r="C88" s="662"/>
      <c r="D88" s="662"/>
      <c r="E88" s="640"/>
      <c r="F88" s="640"/>
      <c r="G88" s="640"/>
      <c r="H88" s="676"/>
      <c r="I88" s="228" t="s">
        <v>909</v>
      </c>
      <c r="J88" s="228" t="s">
        <v>910</v>
      </c>
      <c r="K88" s="470" t="s">
        <v>50</v>
      </c>
      <c r="L88" s="499">
        <v>7.17E-2</v>
      </c>
      <c r="M88" s="472" t="s">
        <v>765</v>
      </c>
      <c r="N88" s="637"/>
      <c r="O88" s="640"/>
      <c r="P88" s="639"/>
      <c r="Q88" s="640"/>
      <c r="R88" s="640"/>
      <c r="S88" s="639"/>
      <c r="T88" s="639"/>
      <c r="U88" s="639"/>
      <c r="V88" s="639"/>
      <c r="W88" s="667"/>
      <c r="X88" s="669"/>
      <c r="Y88" s="667"/>
      <c r="Z88" s="671"/>
      <c r="AA88" s="667"/>
      <c r="AB88" s="672"/>
    </row>
    <row r="89" spans="2:28" s="455" customFormat="1" ht="81" customHeight="1" x14ac:dyDescent="0.2">
      <c r="B89" s="694"/>
      <c r="C89" s="662"/>
      <c r="D89" s="662"/>
      <c r="E89" s="640"/>
      <c r="F89" s="640"/>
      <c r="G89" s="640"/>
      <c r="H89" s="676"/>
      <c r="I89" s="228" t="s">
        <v>911</v>
      </c>
      <c r="J89" s="228" t="s">
        <v>912</v>
      </c>
      <c r="K89" s="470" t="s">
        <v>50</v>
      </c>
      <c r="L89" s="499">
        <v>0.1429</v>
      </c>
      <c r="M89" s="472" t="s">
        <v>765</v>
      </c>
      <c r="N89" s="637"/>
      <c r="O89" s="640"/>
      <c r="P89" s="639"/>
      <c r="Q89" s="640"/>
      <c r="R89" s="640"/>
      <c r="S89" s="639"/>
      <c r="T89" s="639"/>
      <c r="U89" s="639"/>
      <c r="V89" s="639"/>
      <c r="W89" s="667"/>
      <c r="X89" s="669"/>
      <c r="Y89" s="667"/>
      <c r="Z89" s="671"/>
      <c r="AA89" s="667"/>
      <c r="AB89" s="672"/>
    </row>
    <row r="90" spans="2:28" s="455" customFormat="1" ht="81" customHeight="1" x14ac:dyDescent="0.2">
      <c r="B90" s="694"/>
      <c r="C90" s="662"/>
      <c r="D90" s="662"/>
      <c r="E90" s="640"/>
      <c r="F90" s="640"/>
      <c r="G90" s="640"/>
      <c r="H90" s="676"/>
      <c r="I90" s="228" t="s">
        <v>913</v>
      </c>
      <c r="J90" s="228" t="s">
        <v>914</v>
      </c>
      <c r="K90" s="470" t="s">
        <v>50</v>
      </c>
      <c r="L90" s="472">
        <v>1</v>
      </c>
      <c r="M90" s="472" t="s">
        <v>765</v>
      </c>
      <c r="N90" s="637"/>
      <c r="O90" s="640"/>
      <c r="P90" s="639"/>
      <c r="Q90" s="640"/>
      <c r="R90" s="640"/>
      <c r="S90" s="639"/>
      <c r="T90" s="639"/>
      <c r="U90" s="639"/>
      <c r="V90" s="639"/>
      <c r="W90" s="667"/>
      <c r="X90" s="669"/>
      <c r="Y90" s="667"/>
      <c r="Z90" s="671"/>
      <c r="AA90" s="667"/>
      <c r="AB90" s="672"/>
    </row>
    <row r="91" spans="2:28" s="455" customFormat="1" ht="81" customHeight="1" x14ac:dyDescent="0.2">
      <c r="B91" s="694"/>
      <c r="C91" s="662"/>
      <c r="D91" s="662"/>
      <c r="E91" s="640"/>
      <c r="F91" s="640"/>
      <c r="G91" s="640"/>
      <c r="H91" s="676"/>
      <c r="I91" s="228" t="s">
        <v>915</v>
      </c>
      <c r="J91" s="228" t="s">
        <v>916</v>
      </c>
      <c r="K91" s="470" t="s">
        <v>50</v>
      </c>
      <c r="L91" s="472">
        <v>1</v>
      </c>
      <c r="M91" s="472" t="s">
        <v>765</v>
      </c>
      <c r="N91" s="637"/>
      <c r="O91" s="640"/>
      <c r="P91" s="639"/>
      <c r="Q91" s="640"/>
      <c r="R91" s="640"/>
      <c r="S91" s="639"/>
      <c r="T91" s="639"/>
      <c r="U91" s="639"/>
      <c r="V91" s="639"/>
      <c r="W91" s="667"/>
      <c r="X91" s="669"/>
      <c r="Y91" s="667"/>
      <c r="Z91" s="671"/>
      <c r="AA91" s="667"/>
      <c r="AB91" s="672"/>
    </row>
    <row r="92" spans="2:28" s="455" customFormat="1" ht="81" customHeight="1" x14ac:dyDescent="0.2">
      <c r="B92" s="694"/>
      <c r="C92" s="662"/>
      <c r="D92" s="662"/>
      <c r="E92" s="640"/>
      <c r="F92" s="640"/>
      <c r="G92" s="640"/>
      <c r="H92" s="676"/>
      <c r="I92" s="228" t="s">
        <v>917</v>
      </c>
      <c r="J92" s="228" t="s">
        <v>918</v>
      </c>
      <c r="K92" s="470" t="s">
        <v>50</v>
      </c>
      <c r="L92" s="499">
        <v>0.15690000000000001</v>
      </c>
      <c r="M92" s="472" t="s">
        <v>765</v>
      </c>
      <c r="N92" s="637"/>
      <c r="O92" s="640"/>
      <c r="P92" s="639"/>
      <c r="Q92" s="640"/>
      <c r="R92" s="640"/>
      <c r="S92" s="639"/>
      <c r="T92" s="639"/>
      <c r="U92" s="639"/>
      <c r="V92" s="639"/>
      <c r="W92" s="667"/>
      <c r="X92" s="669"/>
      <c r="Y92" s="667"/>
      <c r="Z92" s="671"/>
      <c r="AA92" s="667"/>
      <c r="AB92" s="672"/>
    </row>
    <row r="93" spans="2:28" s="455" customFormat="1" ht="81" customHeight="1" x14ac:dyDescent="0.2">
      <c r="B93" s="694"/>
      <c r="C93" s="662"/>
      <c r="D93" s="662"/>
      <c r="E93" s="640"/>
      <c r="F93" s="640"/>
      <c r="G93" s="640"/>
      <c r="H93" s="676"/>
      <c r="I93" s="228" t="s">
        <v>919</v>
      </c>
      <c r="J93" s="228" t="s">
        <v>920</v>
      </c>
      <c r="K93" s="470" t="s">
        <v>50</v>
      </c>
      <c r="L93" s="499">
        <v>5.4100000000000002E-2</v>
      </c>
      <c r="M93" s="472" t="s">
        <v>765</v>
      </c>
      <c r="N93" s="637"/>
      <c r="O93" s="640"/>
      <c r="P93" s="639"/>
      <c r="Q93" s="640"/>
      <c r="R93" s="640"/>
      <c r="S93" s="639"/>
      <c r="T93" s="639"/>
      <c r="U93" s="639"/>
      <c r="V93" s="639"/>
      <c r="W93" s="667"/>
      <c r="X93" s="669"/>
      <c r="Y93" s="667"/>
      <c r="Z93" s="671"/>
      <c r="AA93" s="667"/>
      <c r="AB93" s="672"/>
    </row>
    <row r="94" spans="2:28" s="455" customFormat="1" ht="81" customHeight="1" x14ac:dyDescent="0.2">
      <c r="B94" s="694"/>
      <c r="C94" s="662"/>
      <c r="D94" s="662"/>
      <c r="E94" s="640"/>
      <c r="F94" s="640"/>
      <c r="G94" s="640"/>
      <c r="H94" s="676"/>
      <c r="I94" s="228" t="s">
        <v>921</v>
      </c>
      <c r="J94" s="228" t="s">
        <v>922</v>
      </c>
      <c r="K94" s="470" t="s">
        <v>50</v>
      </c>
      <c r="L94" s="472">
        <v>0.28999999999999998</v>
      </c>
      <c r="M94" s="472" t="s">
        <v>765</v>
      </c>
      <c r="N94" s="637"/>
      <c r="O94" s="640"/>
      <c r="P94" s="639"/>
      <c r="Q94" s="640"/>
      <c r="R94" s="640"/>
      <c r="S94" s="639"/>
      <c r="T94" s="639"/>
      <c r="U94" s="639"/>
      <c r="V94" s="639"/>
      <c r="W94" s="667"/>
      <c r="X94" s="669"/>
      <c r="Y94" s="667"/>
      <c r="Z94" s="671"/>
      <c r="AA94" s="667"/>
      <c r="AB94" s="672"/>
    </row>
    <row r="95" spans="2:28" s="455" customFormat="1" ht="81" customHeight="1" x14ac:dyDescent="0.2">
      <c r="B95" s="694"/>
      <c r="C95" s="662"/>
      <c r="D95" s="662"/>
      <c r="E95" s="640"/>
      <c r="F95" s="640"/>
      <c r="G95" s="640"/>
      <c r="H95" s="676"/>
      <c r="I95" s="228" t="s">
        <v>923</v>
      </c>
      <c r="J95" s="228" t="s">
        <v>924</v>
      </c>
      <c r="K95" s="470" t="s">
        <v>50</v>
      </c>
      <c r="L95" s="472">
        <v>1</v>
      </c>
      <c r="M95" s="472" t="s">
        <v>765</v>
      </c>
      <c r="N95" s="637"/>
      <c r="O95" s="640"/>
      <c r="P95" s="639"/>
      <c r="Q95" s="640"/>
      <c r="R95" s="640"/>
      <c r="S95" s="639"/>
      <c r="T95" s="639"/>
      <c r="U95" s="639"/>
      <c r="V95" s="639"/>
      <c r="W95" s="667"/>
      <c r="X95" s="669"/>
      <c r="Y95" s="667"/>
      <c r="Z95" s="671"/>
      <c r="AA95" s="667"/>
      <c r="AB95" s="672"/>
    </row>
    <row r="96" spans="2:28" s="455" customFormat="1" ht="81" customHeight="1" x14ac:dyDescent="0.2">
      <c r="B96" s="694"/>
      <c r="C96" s="662"/>
      <c r="D96" s="662"/>
      <c r="E96" s="640"/>
      <c r="F96" s="640"/>
      <c r="G96" s="640"/>
      <c r="H96" s="676"/>
      <c r="I96" s="228" t="s">
        <v>925</v>
      </c>
      <c r="J96" s="228" t="s">
        <v>926</v>
      </c>
      <c r="K96" s="470" t="s">
        <v>50</v>
      </c>
      <c r="L96" s="472">
        <v>1</v>
      </c>
      <c r="M96" s="472" t="s">
        <v>765</v>
      </c>
      <c r="N96" s="637"/>
      <c r="O96" s="640"/>
      <c r="P96" s="639"/>
      <c r="Q96" s="640"/>
      <c r="R96" s="640"/>
      <c r="S96" s="639"/>
      <c r="T96" s="639"/>
      <c r="U96" s="639"/>
      <c r="V96" s="639"/>
      <c r="W96" s="667"/>
      <c r="X96" s="669"/>
      <c r="Y96" s="667"/>
      <c r="Z96" s="671"/>
      <c r="AA96" s="667"/>
      <c r="AB96" s="672"/>
    </row>
    <row r="97" spans="2:28" s="455" customFormat="1" ht="81" customHeight="1" x14ac:dyDescent="0.2">
      <c r="B97" s="694"/>
      <c r="C97" s="662"/>
      <c r="D97" s="662"/>
      <c r="E97" s="640"/>
      <c r="F97" s="640"/>
      <c r="G97" s="640"/>
      <c r="H97" s="676"/>
      <c r="I97" s="228" t="s">
        <v>927</v>
      </c>
      <c r="J97" s="228" t="s">
        <v>928</v>
      </c>
      <c r="K97" s="470" t="s">
        <v>50</v>
      </c>
      <c r="L97" s="499">
        <v>0.54500000000000004</v>
      </c>
      <c r="M97" s="472" t="s">
        <v>765</v>
      </c>
      <c r="N97" s="637"/>
      <c r="O97" s="640"/>
      <c r="P97" s="639"/>
      <c r="Q97" s="640"/>
      <c r="R97" s="640"/>
      <c r="S97" s="639"/>
      <c r="T97" s="639"/>
      <c r="U97" s="639"/>
      <c r="V97" s="639"/>
      <c r="W97" s="667"/>
      <c r="X97" s="669"/>
      <c r="Y97" s="667"/>
      <c r="Z97" s="671"/>
      <c r="AA97" s="667"/>
      <c r="AB97" s="672"/>
    </row>
    <row r="98" spans="2:28" s="455" customFormat="1" ht="81" customHeight="1" x14ac:dyDescent="0.2">
      <c r="B98" s="694"/>
      <c r="C98" s="662"/>
      <c r="D98" s="662"/>
      <c r="E98" s="640"/>
      <c r="F98" s="640"/>
      <c r="G98" s="640"/>
      <c r="H98" s="676"/>
      <c r="I98" s="228" t="s">
        <v>929</v>
      </c>
      <c r="J98" s="228" t="s">
        <v>930</v>
      </c>
      <c r="K98" s="470" t="s">
        <v>50</v>
      </c>
      <c r="L98" s="499">
        <v>4.4530000000000003</v>
      </c>
      <c r="M98" s="472" t="s">
        <v>765</v>
      </c>
      <c r="N98" s="637"/>
      <c r="O98" s="640"/>
      <c r="P98" s="639"/>
      <c r="Q98" s="640"/>
      <c r="R98" s="640"/>
      <c r="S98" s="639"/>
      <c r="T98" s="639"/>
      <c r="U98" s="639"/>
      <c r="V98" s="639"/>
      <c r="W98" s="667"/>
      <c r="X98" s="669"/>
      <c r="Y98" s="667"/>
      <c r="Z98" s="671"/>
      <c r="AA98" s="667"/>
      <c r="AB98" s="672"/>
    </row>
    <row r="99" spans="2:28" s="455" customFormat="1" ht="81" customHeight="1" x14ac:dyDescent="0.2">
      <c r="B99" s="694"/>
      <c r="C99" s="662"/>
      <c r="D99" s="662"/>
      <c r="E99" s="640"/>
      <c r="F99" s="640"/>
      <c r="G99" s="640"/>
      <c r="H99" s="676"/>
      <c r="I99" s="228" t="s">
        <v>931</v>
      </c>
      <c r="J99" s="228" t="s">
        <v>932</v>
      </c>
      <c r="K99" s="470" t="s">
        <v>50</v>
      </c>
      <c r="L99" s="499">
        <v>0.64549999999999996</v>
      </c>
      <c r="M99" s="472" t="s">
        <v>765</v>
      </c>
      <c r="N99" s="637"/>
      <c r="O99" s="640"/>
      <c r="P99" s="639"/>
      <c r="Q99" s="640"/>
      <c r="R99" s="640"/>
      <c r="S99" s="639"/>
      <c r="T99" s="639"/>
      <c r="U99" s="639"/>
      <c r="V99" s="639"/>
      <c r="W99" s="667"/>
      <c r="X99" s="669"/>
      <c r="Y99" s="667"/>
      <c r="Z99" s="671"/>
      <c r="AA99" s="667"/>
      <c r="AB99" s="672"/>
    </row>
    <row r="100" spans="2:28" s="455" customFormat="1" ht="81" customHeight="1" x14ac:dyDescent="0.2">
      <c r="B100" s="694"/>
      <c r="C100" s="662"/>
      <c r="D100" s="662"/>
      <c r="E100" s="640"/>
      <c r="F100" s="640"/>
      <c r="G100" s="640"/>
      <c r="H100" s="676"/>
      <c r="I100" s="228" t="s">
        <v>933</v>
      </c>
      <c r="J100" s="228" t="s">
        <v>934</v>
      </c>
      <c r="K100" s="470" t="s">
        <v>50</v>
      </c>
      <c r="L100" s="472">
        <v>1</v>
      </c>
      <c r="M100" s="472" t="s">
        <v>765</v>
      </c>
      <c r="N100" s="637"/>
      <c r="O100" s="640"/>
      <c r="P100" s="639"/>
      <c r="Q100" s="640"/>
      <c r="R100" s="640"/>
      <c r="S100" s="639"/>
      <c r="T100" s="639"/>
      <c r="U100" s="639"/>
      <c r="V100" s="639"/>
      <c r="W100" s="667"/>
      <c r="X100" s="669"/>
      <c r="Y100" s="667"/>
      <c r="Z100" s="671"/>
      <c r="AA100" s="667"/>
      <c r="AB100" s="672"/>
    </row>
    <row r="101" spans="2:28" s="455" customFormat="1" ht="81" customHeight="1" x14ac:dyDescent="0.2">
      <c r="B101" s="694"/>
      <c r="C101" s="662"/>
      <c r="D101" s="662"/>
      <c r="E101" s="640"/>
      <c r="F101" s="640"/>
      <c r="G101" s="640"/>
      <c r="H101" s="676"/>
      <c r="I101" s="228" t="s">
        <v>935</v>
      </c>
      <c r="J101" s="228" t="s">
        <v>936</v>
      </c>
      <c r="K101" s="470" t="s">
        <v>50</v>
      </c>
      <c r="L101" s="472">
        <v>1</v>
      </c>
      <c r="M101" s="472" t="s">
        <v>765</v>
      </c>
      <c r="N101" s="637"/>
      <c r="O101" s="640"/>
      <c r="P101" s="639"/>
      <c r="Q101" s="640"/>
      <c r="R101" s="640"/>
      <c r="S101" s="639"/>
      <c r="T101" s="639"/>
      <c r="U101" s="639"/>
      <c r="V101" s="639"/>
      <c r="W101" s="667"/>
      <c r="X101" s="669"/>
      <c r="Y101" s="667"/>
      <c r="Z101" s="671"/>
      <c r="AA101" s="667"/>
      <c r="AB101" s="672"/>
    </row>
    <row r="102" spans="2:28" s="455" customFormat="1" ht="81" customHeight="1" x14ac:dyDescent="0.2">
      <c r="B102" s="694"/>
      <c r="C102" s="662"/>
      <c r="D102" s="662"/>
      <c r="E102" s="640"/>
      <c r="F102" s="640"/>
      <c r="G102" s="640"/>
      <c r="H102" s="676"/>
      <c r="I102" s="228" t="s">
        <v>937</v>
      </c>
      <c r="J102" s="228" t="s">
        <v>938</v>
      </c>
      <c r="K102" s="470" t="s">
        <v>50</v>
      </c>
      <c r="L102" s="499">
        <v>0.67300000000000004</v>
      </c>
      <c r="M102" s="472" t="s">
        <v>765</v>
      </c>
      <c r="N102" s="637"/>
      <c r="O102" s="640"/>
      <c r="P102" s="639"/>
      <c r="Q102" s="640"/>
      <c r="R102" s="640"/>
      <c r="S102" s="639"/>
      <c r="T102" s="639"/>
      <c r="U102" s="639"/>
      <c r="V102" s="639"/>
      <c r="W102" s="667"/>
      <c r="X102" s="669"/>
      <c r="Y102" s="667"/>
      <c r="Z102" s="671"/>
      <c r="AA102" s="667"/>
      <c r="AB102" s="672"/>
    </row>
    <row r="103" spans="2:28" s="455" customFormat="1" ht="81" customHeight="1" x14ac:dyDescent="0.2">
      <c r="B103" s="694"/>
      <c r="C103" s="662"/>
      <c r="D103" s="662"/>
      <c r="E103" s="640"/>
      <c r="F103" s="640"/>
      <c r="G103" s="640"/>
      <c r="H103" s="676"/>
      <c r="I103" s="228" t="s">
        <v>939</v>
      </c>
      <c r="J103" s="228" t="s">
        <v>940</v>
      </c>
      <c r="K103" s="470" t="s">
        <v>50</v>
      </c>
      <c r="L103" s="499">
        <v>0.1227</v>
      </c>
      <c r="M103" s="472" t="s">
        <v>765</v>
      </c>
      <c r="N103" s="637"/>
      <c r="O103" s="640"/>
      <c r="P103" s="639"/>
      <c r="Q103" s="640"/>
      <c r="R103" s="640"/>
      <c r="S103" s="639"/>
      <c r="T103" s="639"/>
      <c r="U103" s="639"/>
      <c r="V103" s="639"/>
      <c r="W103" s="667"/>
      <c r="X103" s="669"/>
      <c r="Y103" s="667"/>
      <c r="Z103" s="671"/>
      <c r="AA103" s="667"/>
      <c r="AB103" s="672"/>
    </row>
    <row r="104" spans="2:28" s="455" customFormat="1" ht="81" customHeight="1" x14ac:dyDescent="0.2">
      <c r="B104" s="694"/>
      <c r="C104" s="662"/>
      <c r="D104" s="662"/>
      <c r="E104" s="640"/>
      <c r="F104" s="640"/>
      <c r="G104" s="640"/>
      <c r="H104" s="676"/>
      <c r="I104" s="228" t="s">
        <v>941</v>
      </c>
      <c r="J104" s="228" t="s">
        <v>942</v>
      </c>
      <c r="K104" s="470" t="s">
        <v>50</v>
      </c>
      <c r="L104" s="499">
        <v>0.5</v>
      </c>
      <c r="M104" s="472" t="s">
        <v>765</v>
      </c>
      <c r="N104" s="637"/>
      <c r="O104" s="640"/>
      <c r="P104" s="639"/>
      <c r="Q104" s="640"/>
      <c r="R104" s="640"/>
      <c r="S104" s="639"/>
      <c r="T104" s="639"/>
      <c r="U104" s="639"/>
      <c r="V104" s="639"/>
      <c r="W104" s="667"/>
      <c r="X104" s="669"/>
      <c r="Y104" s="667"/>
      <c r="Z104" s="671"/>
      <c r="AA104" s="667"/>
      <c r="AB104" s="672"/>
    </row>
    <row r="105" spans="2:28" s="455" customFormat="1" ht="81" customHeight="1" x14ac:dyDescent="0.2">
      <c r="B105" s="694"/>
      <c r="C105" s="662"/>
      <c r="D105" s="662"/>
      <c r="E105" s="640"/>
      <c r="F105" s="640"/>
      <c r="G105" s="640"/>
      <c r="H105" s="676"/>
      <c r="I105" s="228" t="s">
        <v>943</v>
      </c>
      <c r="J105" s="228" t="s">
        <v>944</v>
      </c>
      <c r="K105" s="470" t="s">
        <v>50</v>
      </c>
      <c r="L105" s="472">
        <v>1</v>
      </c>
      <c r="M105" s="472" t="s">
        <v>765</v>
      </c>
      <c r="N105" s="637"/>
      <c r="O105" s="640"/>
      <c r="P105" s="639"/>
      <c r="Q105" s="640"/>
      <c r="R105" s="640"/>
      <c r="S105" s="639"/>
      <c r="T105" s="639"/>
      <c r="U105" s="639"/>
      <c r="V105" s="639"/>
      <c r="W105" s="667"/>
      <c r="X105" s="669"/>
      <c r="Y105" s="667"/>
      <c r="Z105" s="671"/>
      <c r="AA105" s="667"/>
      <c r="AB105" s="672"/>
    </row>
    <row r="106" spans="2:28" s="455" customFormat="1" ht="81" customHeight="1" x14ac:dyDescent="0.2">
      <c r="B106" s="694"/>
      <c r="C106" s="662"/>
      <c r="D106" s="662"/>
      <c r="E106" s="640"/>
      <c r="F106" s="640"/>
      <c r="G106" s="640"/>
      <c r="H106" s="676"/>
      <c r="I106" s="228" t="s">
        <v>945</v>
      </c>
      <c r="J106" s="228" t="s">
        <v>946</v>
      </c>
      <c r="K106" s="470" t="s">
        <v>50</v>
      </c>
      <c r="L106" s="472">
        <v>1</v>
      </c>
      <c r="M106" s="472" t="s">
        <v>765</v>
      </c>
      <c r="N106" s="637"/>
      <c r="O106" s="640"/>
      <c r="P106" s="639"/>
      <c r="Q106" s="640"/>
      <c r="R106" s="640"/>
      <c r="S106" s="639"/>
      <c r="T106" s="639"/>
      <c r="U106" s="639"/>
      <c r="V106" s="639"/>
      <c r="W106" s="667"/>
      <c r="X106" s="669"/>
      <c r="Y106" s="667"/>
      <c r="Z106" s="671"/>
      <c r="AA106" s="667"/>
      <c r="AB106" s="672"/>
    </row>
    <row r="107" spans="2:28" s="455" customFormat="1" ht="81" customHeight="1" x14ac:dyDescent="0.2">
      <c r="B107" s="694"/>
      <c r="C107" s="662"/>
      <c r="D107" s="662"/>
      <c r="E107" s="640"/>
      <c r="F107" s="640"/>
      <c r="G107" s="640"/>
      <c r="H107" s="676"/>
      <c r="I107" s="228" t="s">
        <v>947</v>
      </c>
      <c r="J107" s="228" t="s">
        <v>948</v>
      </c>
      <c r="K107" s="470" t="s">
        <v>50</v>
      </c>
      <c r="L107" s="499">
        <v>0.54590000000000005</v>
      </c>
      <c r="M107" s="472" t="s">
        <v>765</v>
      </c>
      <c r="N107" s="637"/>
      <c r="O107" s="640"/>
      <c r="P107" s="639"/>
      <c r="Q107" s="640"/>
      <c r="R107" s="640"/>
      <c r="S107" s="639"/>
      <c r="T107" s="639"/>
      <c r="U107" s="639"/>
      <c r="V107" s="639"/>
      <c r="W107" s="667"/>
      <c r="X107" s="669"/>
      <c r="Y107" s="667"/>
      <c r="Z107" s="671"/>
      <c r="AA107" s="667"/>
      <c r="AB107" s="672"/>
    </row>
    <row r="108" spans="2:28" s="455" customFormat="1" ht="81" customHeight="1" x14ac:dyDescent="0.2">
      <c r="B108" s="694"/>
      <c r="C108" s="662"/>
      <c r="D108" s="662"/>
      <c r="E108" s="640"/>
      <c r="F108" s="640"/>
      <c r="G108" s="640"/>
      <c r="H108" s="676"/>
      <c r="I108" s="228" t="s">
        <v>949</v>
      </c>
      <c r="J108" s="228" t="s">
        <v>950</v>
      </c>
      <c r="K108" s="470" t="s">
        <v>50</v>
      </c>
      <c r="L108" s="499">
        <v>0.64400000000000002</v>
      </c>
      <c r="M108" s="472" t="s">
        <v>765</v>
      </c>
      <c r="N108" s="637"/>
      <c r="O108" s="640"/>
      <c r="P108" s="639"/>
      <c r="Q108" s="640"/>
      <c r="R108" s="640"/>
      <c r="S108" s="639"/>
      <c r="T108" s="639"/>
      <c r="U108" s="639"/>
      <c r="V108" s="639"/>
      <c r="W108" s="667"/>
      <c r="X108" s="669"/>
      <c r="Y108" s="667"/>
      <c r="Z108" s="671"/>
      <c r="AA108" s="667"/>
      <c r="AB108" s="672"/>
    </row>
    <row r="109" spans="2:28" s="455" customFormat="1" ht="81" customHeight="1" x14ac:dyDescent="0.2">
      <c r="B109" s="694"/>
      <c r="C109" s="662"/>
      <c r="D109" s="662"/>
      <c r="E109" s="640"/>
      <c r="F109" s="640"/>
      <c r="G109" s="640"/>
      <c r="H109" s="676"/>
      <c r="I109" s="228" t="s">
        <v>951</v>
      </c>
      <c r="J109" s="228" t="s">
        <v>952</v>
      </c>
      <c r="K109" s="470" t="s">
        <v>50</v>
      </c>
      <c r="L109" s="499">
        <v>0.69389999999999996</v>
      </c>
      <c r="M109" s="472" t="s">
        <v>765</v>
      </c>
      <c r="N109" s="637"/>
      <c r="O109" s="640"/>
      <c r="P109" s="639"/>
      <c r="Q109" s="640"/>
      <c r="R109" s="640"/>
      <c r="S109" s="639"/>
      <c r="T109" s="639"/>
      <c r="U109" s="639"/>
      <c r="V109" s="639"/>
      <c r="W109" s="667"/>
      <c r="X109" s="669"/>
      <c r="Y109" s="667"/>
      <c r="Z109" s="671"/>
      <c r="AA109" s="667"/>
      <c r="AB109" s="672"/>
    </row>
    <row r="110" spans="2:28" s="455" customFormat="1" ht="81" customHeight="1" x14ac:dyDescent="0.2">
      <c r="B110" s="694"/>
      <c r="C110" s="662"/>
      <c r="D110" s="662"/>
      <c r="E110" s="640"/>
      <c r="F110" s="640"/>
      <c r="G110" s="640"/>
      <c r="H110" s="676"/>
      <c r="I110" s="228" t="s">
        <v>953</v>
      </c>
      <c r="J110" s="228" t="s">
        <v>954</v>
      </c>
      <c r="K110" s="470" t="s">
        <v>50</v>
      </c>
      <c r="L110" s="472">
        <v>1</v>
      </c>
      <c r="M110" s="472" t="s">
        <v>765</v>
      </c>
      <c r="N110" s="637"/>
      <c r="O110" s="640"/>
      <c r="P110" s="639"/>
      <c r="Q110" s="640"/>
      <c r="R110" s="640"/>
      <c r="S110" s="639"/>
      <c r="T110" s="639"/>
      <c r="U110" s="639"/>
      <c r="V110" s="639"/>
      <c r="W110" s="667"/>
      <c r="X110" s="669"/>
      <c r="Y110" s="667"/>
      <c r="Z110" s="671"/>
      <c r="AA110" s="667"/>
      <c r="AB110" s="672"/>
    </row>
    <row r="111" spans="2:28" s="455" customFormat="1" ht="81" customHeight="1" x14ac:dyDescent="0.2">
      <c r="B111" s="694"/>
      <c r="C111" s="662"/>
      <c r="D111" s="662"/>
      <c r="E111" s="640"/>
      <c r="F111" s="640"/>
      <c r="G111" s="640"/>
      <c r="H111" s="676"/>
      <c r="I111" s="228" t="s">
        <v>955</v>
      </c>
      <c r="J111" s="228" t="s">
        <v>956</v>
      </c>
      <c r="K111" s="470" t="s">
        <v>50</v>
      </c>
      <c r="L111" s="472">
        <v>1</v>
      </c>
      <c r="M111" s="472" t="s">
        <v>765</v>
      </c>
      <c r="N111" s="637"/>
      <c r="O111" s="640"/>
      <c r="P111" s="639"/>
      <c r="Q111" s="640"/>
      <c r="R111" s="640"/>
      <c r="S111" s="639"/>
      <c r="T111" s="639"/>
      <c r="U111" s="639"/>
      <c r="V111" s="639"/>
      <c r="W111" s="667"/>
      <c r="X111" s="669"/>
      <c r="Y111" s="667"/>
      <c r="Z111" s="671"/>
      <c r="AA111" s="667"/>
      <c r="AB111" s="672"/>
    </row>
    <row r="112" spans="2:28" s="455" customFormat="1" ht="81" customHeight="1" x14ac:dyDescent="0.2">
      <c r="B112" s="694"/>
      <c r="C112" s="662"/>
      <c r="D112" s="662"/>
      <c r="E112" s="640"/>
      <c r="F112" s="640"/>
      <c r="G112" s="640"/>
      <c r="H112" s="676"/>
      <c r="I112" s="228" t="s">
        <v>957</v>
      </c>
      <c r="J112" s="228" t="s">
        <v>958</v>
      </c>
      <c r="K112" s="470" t="s">
        <v>50</v>
      </c>
      <c r="L112" s="499">
        <v>0.63800000000000001</v>
      </c>
      <c r="M112" s="472" t="s">
        <v>765</v>
      </c>
      <c r="N112" s="637"/>
      <c r="O112" s="640"/>
      <c r="P112" s="639"/>
      <c r="Q112" s="640"/>
      <c r="R112" s="640"/>
      <c r="S112" s="639"/>
      <c r="T112" s="639"/>
      <c r="U112" s="639"/>
      <c r="V112" s="639"/>
      <c r="W112" s="667"/>
      <c r="X112" s="669"/>
      <c r="Y112" s="667"/>
      <c r="Z112" s="671"/>
      <c r="AA112" s="667"/>
      <c r="AB112" s="672"/>
    </row>
    <row r="113" spans="2:28" s="455" customFormat="1" ht="81" customHeight="1" x14ac:dyDescent="0.2">
      <c r="B113" s="694"/>
      <c r="C113" s="662"/>
      <c r="D113" s="662"/>
      <c r="E113" s="640"/>
      <c r="F113" s="640"/>
      <c r="G113" s="640"/>
      <c r="H113" s="676"/>
      <c r="I113" s="228" t="s">
        <v>959</v>
      </c>
      <c r="J113" s="228" t="s">
        <v>960</v>
      </c>
      <c r="K113" s="470" t="s">
        <v>50</v>
      </c>
      <c r="L113" s="499">
        <v>0.10589999999999999</v>
      </c>
      <c r="M113" s="472" t="s">
        <v>765</v>
      </c>
      <c r="N113" s="637"/>
      <c r="O113" s="640"/>
      <c r="P113" s="639"/>
      <c r="Q113" s="640"/>
      <c r="R113" s="640"/>
      <c r="S113" s="639"/>
      <c r="T113" s="639"/>
      <c r="U113" s="639"/>
      <c r="V113" s="639"/>
      <c r="W113" s="667"/>
      <c r="X113" s="669"/>
      <c r="Y113" s="667"/>
      <c r="Z113" s="671"/>
      <c r="AA113" s="667"/>
      <c r="AB113" s="672"/>
    </row>
    <row r="114" spans="2:28" s="455" customFormat="1" ht="81" customHeight="1" x14ac:dyDescent="0.2">
      <c r="B114" s="694"/>
      <c r="C114" s="662"/>
      <c r="D114" s="662"/>
      <c r="E114" s="640"/>
      <c r="F114" s="640"/>
      <c r="G114" s="640"/>
      <c r="H114" s="676"/>
      <c r="I114" s="228" t="s">
        <v>961</v>
      </c>
      <c r="J114" s="228" t="s">
        <v>962</v>
      </c>
      <c r="K114" s="470" t="s">
        <v>50</v>
      </c>
      <c r="L114" s="499">
        <v>0.46029999999999999</v>
      </c>
      <c r="M114" s="472" t="s">
        <v>765</v>
      </c>
      <c r="N114" s="637"/>
      <c r="O114" s="640"/>
      <c r="P114" s="639"/>
      <c r="Q114" s="640"/>
      <c r="R114" s="640"/>
      <c r="S114" s="639"/>
      <c r="T114" s="639"/>
      <c r="U114" s="639"/>
      <c r="V114" s="639"/>
      <c r="W114" s="667"/>
      <c r="X114" s="669"/>
      <c r="Y114" s="667" t="s">
        <v>963</v>
      </c>
      <c r="Z114" s="671" t="s">
        <v>657</v>
      </c>
      <c r="AA114" s="667"/>
      <c r="AB114" s="672" t="s">
        <v>658</v>
      </c>
    </row>
    <row r="115" spans="2:28" s="455" customFormat="1" ht="81" customHeight="1" x14ac:dyDescent="0.2">
      <c r="B115" s="694"/>
      <c r="C115" s="662"/>
      <c r="D115" s="662"/>
      <c r="E115" s="640"/>
      <c r="F115" s="640"/>
      <c r="G115" s="640"/>
      <c r="H115" s="676"/>
      <c r="I115" s="228" t="s">
        <v>964</v>
      </c>
      <c r="J115" s="228" t="s">
        <v>965</v>
      </c>
      <c r="K115" s="470" t="s">
        <v>50</v>
      </c>
      <c r="L115" s="472">
        <v>1</v>
      </c>
      <c r="M115" s="472" t="s">
        <v>765</v>
      </c>
      <c r="N115" s="637"/>
      <c r="O115" s="640"/>
      <c r="P115" s="639"/>
      <c r="Q115" s="640"/>
      <c r="R115" s="640"/>
      <c r="S115" s="639"/>
      <c r="T115" s="639"/>
      <c r="U115" s="639"/>
      <c r="V115" s="639"/>
      <c r="W115" s="667"/>
      <c r="X115" s="669"/>
      <c r="Y115" s="667" t="s">
        <v>963</v>
      </c>
      <c r="Z115" s="671" t="s">
        <v>657</v>
      </c>
      <c r="AA115" s="667"/>
      <c r="AB115" s="672" t="s">
        <v>658</v>
      </c>
    </row>
    <row r="116" spans="2:28" s="455" customFormat="1" ht="81" customHeight="1" x14ac:dyDescent="0.2">
      <c r="B116" s="694"/>
      <c r="C116" s="662"/>
      <c r="D116" s="662"/>
      <c r="E116" s="640"/>
      <c r="F116" s="640"/>
      <c r="G116" s="640"/>
      <c r="H116" s="676"/>
      <c r="I116" s="228" t="s">
        <v>966</v>
      </c>
      <c r="J116" s="228" t="s">
        <v>967</v>
      </c>
      <c r="K116" s="470" t="s">
        <v>50</v>
      </c>
      <c r="L116" s="472">
        <v>1</v>
      </c>
      <c r="M116" s="472" t="s">
        <v>765</v>
      </c>
      <c r="N116" s="637"/>
      <c r="O116" s="640"/>
      <c r="P116" s="639"/>
      <c r="Q116" s="640"/>
      <c r="R116" s="640"/>
      <c r="S116" s="639"/>
      <c r="T116" s="639"/>
      <c r="U116" s="639"/>
      <c r="V116" s="639"/>
      <c r="W116" s="667"/>
      <c r="X116" s="669"/>
      <c r="Y116" s="667" t="s">
        <v>963</v>
      </c>
      <c r="Z116" s="671" t="s">
        <v>657</v>
      </c>
      <c r="AA116" s="667"/>
      <c r="AB116" s="672" t="s">
        <v>658</v>
      </c>
    </row>
    <row r="117" spans="2:28" s="455" customFormat="1" ht="81" customHeight="1" x14ac:dyDescent="0.2">
      <c r="B117" s="694"/>
      <c r="C117" s="662"/>
      <c r="D117" s="662"/>
      <c r="E117" s="640"/>
      <c r="F117" s="640"/>
      <c r="G117" s="640"/>
      <c r="H117" s="676"/>
      <c r="I117" s="228" t="s">
        <v>968</v>
      </c>
      <c r="J117" s="228" t="s">
        <v>969</v>
      </c>
      <c r="K117" s="470" t="s">
        <v>50</v>
      </c>
      <c r="L117" s="472">
        <v>14.73</v>
      </c>
      <c r="M117" s="472" t="s">
        <v>765</v>
      </c>
      <c r="N117" s="637"/>
      <c r="O117" s="640"/>
      <c r="P117" s="639"/>
      <c r="Q117" s="640"/>
      <c r="R117" s="640"/>
      <c r="S117" s="639"/>
      <c r="T117" s="639"/>
      <c r="U117" s="639"/>
      <c r="V117" s="639"/>
      <c r="W117" s="667"/>
      <c r="X117" s="669"/>
      <c r="Y117" s="667"/>
      <c r="Z117" s="671"/>
      <c r="AA117" s="667"/>
      <c r="AB117" s="672"/>
    </row>
    <row r="118" spans="2:28" s="455" customFormat="1" ht="81" customHeight="1" x14ac:dyDescent="0.2">
      <c r="B118" s="694"/>
      <c r="C118" s="662"/>
      <c r="D118" s="662"/>
      <c r="E118" s="640"/>
      <c r="F118" s="640"/>
      <c r="G118" s="640"/>
      <c r="H118" s="676"/>
      <c r="I118" s="228" t="s">
        <v>970</v>
      </c>
      <c r="J118" s="228" t="s">
        <v>971</v>
      </c>
      <c r="K118" s="470" t="s">
        <v>50</v>
      </c>
      <c r="L118" s="499">
        <v>2.3016000000000001</v>
      </c>
      <c r="M118" s="472" t="s">
        <v>765</v>
      </c>
      <c r="N118" s="637"/>
      <c r="O118" s="640"/>
      <c r="P118" s="639"/>
      <c r="Q118" s="640"/>
      <c r="R118" s="640"/>
      <c r="S118" s="639"/>
      <c r="T118" s="639"/>
      <c r="U118" s="639"/>
      <c r="V118" s="639"/>
      <c r="W118" s="667"/>
      <c r="X118" s="669"/>
      <c r="Y118" s="667"/>
      <c r="Z118" s="671"/>
      <c r="AA118" s="667"/>
      <c r="AB118" s="672"/>
    </row>
    <row r="119" spans="2:28" s="455" customFormat="1" ht="81" customHeight="1" x14ac:dyDescent="0.2">
      <c r="B119" s="694"/>
      <c r="C119" s="662"/>
      <c r="D119" s="662"/>
      <c r="E119" s="640"/>
      <c r="F119" s="640"/>
      <c r="G119" s="640"/>
      <c r="H119" s="676"/>
      <c r="I119" s="228" t="s">
        <v>972</v>
      </c>
      <c r="J119" s="228" t="s">
        <v>973</v>
      </c>
      <c r="K119" s="470" t="s">
        <v>50</v>
      </c>
      <c r="L119" s="499">
        <v>0.40870000000000001</v>
      </c>
      <c r="M119" s="472" t="s">
        <v>765</v>
      </c>
      <c r="N119" s="637"/>
      <c r="O119" s="640"/>
      <c r="P119" s="639"/>
      <c r="Q119" s="640"/>
      <c r="R119" s="640"/>
      <c r="S119" s="639"/>
      <c r="T119" s="639"/>
      <c r="U119" s="639"/>
      <c r="V119" s="639"/>
      <c r="W119" s="667"/>
      <c r="X119" s="669"/>
      <c r="Y119" s="667"/>
      <c r="Z119" s="671"/>
      <c r="AA119" s="667"/>
      <c r="AB119" s="672"/>
    </row>
    <row r="120" spans="2:28" s="455" customFormat="1" ht="81" customHeight="1" x14ac:dyDescent="0.2">
      <c r="B120" s="694"/>
      <c r="C120" s="662"/>
      <c r="D120" s="662"/>
      <c r="E120" s="640"/>
      <c r="F120" s="640"/>
      <c r="G120" s="640"/>
      <c r="H120" s="676"/>
      <c r="I120" s="228" t="s">
        <v>974</v>
      </c>
      <c r="J120" s="228" t="s">
        <v>975</v>
      </c>
      <c r="K120" s="470" t="s">
        <v>50</v>
      </c>
      <c r="L120" s="499">
        <v>1</v>
      </c>
      <c r="M120" s="472" t="s">
        <v>765</v>
      </c>
      <c r="N120" s="637"/>
      <c r="O120" s="640"/>
      <c r="P120" s="639"/>
      <c r="Q120" s="640"/>
      <c r="R120" s="640"/>
      <c r="S120" s="639"/>
      <c r="T120" s="639"/>
      <c r="U120" s="639"/>
      <c r="V120" s="639"/>
      <c r="W120" s="667"/>
      <c r="X120" s="669"/>
      <c r="Y120" s="667"/>
      <c r="Z120" s="671"/>
      <c r="AA120" s="667"/>
      <c r="AB120" s="672"/>
    </row>
    <row r="121" spans="2:28" s="455" customFormat="1" ht="81" customHeight="1" x14ac:dyDescent="0.2">
      <c r="B121" s="694"/>
      <c r="C121" s="662"/>
      <c r="D121" s="662"/>
      <c r="E121" s="640"/>
      <c r="F121" s="640"/>
      <c r="G121" s="640"/>
      <c r="H121" s="676"/>
      <c r="I121" s="228" t="s">
        <v>976</v>
      </c>
      <c r="J121" s="228" t="s">
        <v>977</v>
      </c>
      <c r="K121" s="470" t="s">
        <v>50</v>
      </c>
      <c r="L121" s="499">
        <v>1</v>
      </c>
      <c r="M121" s="472" t="s">
        <v>765</v>
      </c>
      <c r="N121" s="637"/>
      <c r="O121" s="640"/>
      <c r="P121" s="639"/>
      <c r="Q121" s="640"/>
      <c r="R121" s="640"/>
      <c r="S121" s="639"/>
      <c r="T121" s="639"/>
      <c r="U121" s="639"/>
      <c r="V121" s="639"/>
      <c r="W121" s="667"/>
      <c r="X121" s="669"/>
      <c r="Y121" s="667"/>
      <c r="Z121" s="671"/>
      <c r="AA121" s="667"/>
      <c r="AB121" s="672"/>
    </row>
    <row r="122" spans="2:28" s="455" customFormat="1" ht="81" customHeight="1" x14ac:dyDescent="0.2">
      <c r="B122" s="694"/>
      <c r="C122" s="662"/>
      <c r="D122" s="662"/>
      <c r="E122" s="640"/>
      <c r="F122" s="640"/>
      <c r="G122" s="640"/>
      <c r="H122" s="676"/>
      <c r="I122" s="228" t="s">
        <v>978</v>
      </c>
      <c r="J122" s="228" t="s">
        <v>979</v>
      </c>
      <c r="K122" s="470" t="s">
        <v>50</v>
      </c>
      <c r="L122" s="499">
        <v>2.44</v>
      </c>
      <c r="M122" s="472" t="s">
        <v>765</v>
      </c>
      <c r="N122" s="637"/>
      <c r="O122" s="640"/>
      <c r="P122" s="639"/>
      <c r="Q122" s="640"/>
      <c r="R122" s="640"/>
      <c r="S122" s="639"/>
      <c r="T122" s="639"/>
      <c r="U122" s="639"/>
      <c r="V122" s="639"/>
      <c r="W122" s="667"/>
      <c r="X122" s="669"/>
      <c r="Y122" s="667"/>
      <c r="Z122" s="671"/>
      <c r="AA122" s="667"/>
      <c r="AB122" s="672"/>
    </row>
    <row r="123" spans="2:28" s="455" customFormat="1" ht="81" customHeight="1" x14ac:dyDescent="0.2">
      <c r="B123" s="694"/>
      <c r="C123" s="662"/>
      <c r="D123" s="662"/>
      <c r="E123" s="640"/>
      <c r="F123" s="640"/>
      <c r="G123" s="640"/>
      <c r="H123" s="676"/>
      <c r="I123" s="228" t="s">
        <v>980</v>
      </c>
      <c r="J123" s="228" t="s">
        <v>981</v>
      </c>
      <c r="K123" s="470" t="s">
        <v>50</v>
      </c>
      <c r="L123" s="499">
        <v>1</v>
      </c>
      <c r="M123" s="472" t="s">
        <v>765</v>
      </c>
      <c r="N123" s="637"/>
      <c r="O123" s="640"/>
      <c r="P123" s="639"/>
      <c r="Q123" s="640"/>
      <c r="R123" s="640"/>
      <c r="S123" s="639"/>
      <c r="T123" s="639"/>
      <c r="U123" s="639"/>
      <c r="V123" s="639"/>
      <c r="W123" s="667"/>
      <c r="X123" s="669"/>
      <c r="Y123" s="667"/>
      <c r="Z123" s="671"/>
      <c r="AA123" s="667"/>
      <c r="AB123" s="672"/>
    </row>
    <row r="124" spans="2:28" s="455" customFormat="1" ht="81" customHeight="1" x14ac:dyDescent="0.2">
      <c r="B124" s="694"/>
      <c r="C124" s="662"/>
      <c r="D124" s="662"/>
      <c r="E124" s="640"/>
      <c r="F124" s="640"/>
      <c r="G124" s="640"/>
      <c r="H124" s="676"/>
      <c r="I124" s="228" t="s">
        <v>982</v>
      </c>
      <c r="J124" s="228" t="s">
        <v>983</v>
      </c>
      <c r="K124" s="470" t="s">
        <v>50</v>
      </c>
      <c r="L124" s="499">
        <v>0.81479999999999997</v>
      </c>
      <c r="M124" s="472" t="s">
        <v>765</v>
      </c>
      <c r="N124" s="637"/>
      <c r="O124" s="640"/>
      <c r="P124" s="639"/>
      <c r="Q124" s="640"/>
      <c r="R124" s="640"/>
      <c r="S124" s="639"/>
      <c r="T124" s="639"/>
      <c r="U124" s="639"/>
      <c r="V124" s="639"/>
      <c r="W124" s="667"/>
      <c r="X124" s="669"/>
      <c r="Y124" s="667"/>
      <c r="Z124" s="671"/>
      <c r="AA124" s="667"/>
      <c r="AB124" s="672"/>
    </row>
    <row r="125" spans="2:28" s="455" customFormat="1" ht="81" customHeight="1" x14ac:dyDescent="0.2">
      <c r="B125" s="694"/>
      <c r="C125" s="662"/>
      <c r="D125" s="662"/>
      <c r="E125" s="640"/>
      <c r="F125" s="640"/>
      <c r="G125" s="640"/>
      <c r="H125" s="676"/>
      <c r="I125" s="228" t="s">
        <v>984</v>
      </c>
      <c r="J125" s="228" t="s">
        <v>985</v>
      </c>
      <c r="K125" s="470" t="s">
        <v>50</v>
      </c>
      <c r="L125" s="499">
        <v>1</v>
      </c>
      <c r="M125" s="472" t="s">
        <v>765</v>
      </c>
      <c r="N125" s="637"/>
      <c r="O125" s="640"/>
      <c r="P125" s="639"/>
      <c r="Q125" s="640"/>
      <c r="R125" s="640"/>
      <c r="S125" s="639"/>
      <c r="T125" s="639"/>
      <c r="U125" s="639"/>
      <c r="V125" s="639"/>
      <c r="W125" s="667"/>
      <c r="X125" s="669"/>
      <c r="Y125" s="667"/>
      <c r="Z125" s="671"/>
      <c r="AA125" s="667"/>
      <c r="AB125" s="672"/>
    </row>
    <row r="126" spans="2:28" s="455" customFormat="1" ht="81" customHeight="1" x14ac:dyDescent="0.2">
      <c r="B126" s="694"/>
      <c r="C126" s="662"/>
      <c r="D126" s="662"/>
      <c r="E126" s="640"/>
      <c r="F126" s="640"/>
      <c r="G126" s="640"/>
      <c r="H126" s="676"/>
      <c r="I126" s="228" t="s">
        <v>986</v>
      </c>
      <c r="J126" s="228" t="s">
        <v>987</v>
      </c>
      <c r="K126" s="470" t="s">
        <v>50</v>
      </c>
      <c r="L126" s="499">
        <v>1</v>
      </c>
      <c r="M126" s="472" t="s">
        <v>765</v>
      </c>
      <c r="N126" s="637"/>
      <c r="O126" s="640"/>
      <c r="P126" s="639"/>
      <c r="Q126" s="640"/>
      <c r="R126" s="640"/>
      <c r="S126" s="639"/>
      <c r="T126" s="639"/>
      <c r="U126" s="639"/>
      <c r="V126" s="639"/>
      <c r="W126" s="667"/>
      <c r="X126" s="670"/>
      <c r="Y126" s="667"/>
      <c r="Z126" s="671"/>
      <c r="AA126" s="667"/>
      <c r="AB126" s="672"/>
    </row>
    <row r="127" spans="2:28" s="455" customFormat="1" ht="81" customHeight="1" x14ac:dyDescent="0.2">
      <c r="B127" s="694"/>
      <c r="C127" s="662"/>
      <c r="D127" s="662"/>
      <c r="E127" s="640"/>
      <c r="F127" s="640"/>
      <c r="G127" s="640"/>
      <c r="H127" s="676"/>
      <c r="I127" s="228" t="s">
        <v>988</v>
      </c>
      <c r="J127" s="228" t="s">
        <v>989</v>
      </c>
      <c r="K127" s="470" t="s">
        <v>50</v>
      </c>
      <c r="L127" s="472">
        <v>0.2928</v>
      </c>
      <c r="M127" s="472" t="s">
        <v>765</v>
      </c>
      <c r="N127" s="637" t="s">
        <v>990</v>
      </c>
      <c r="O127" s="637" t="s">
        <v>991</v>
      </c>
      <c r="P127" s="639">
        <v>0.2</v>
      </c>
      <c r="Q127" s="640" t="s">
        <v>623</v>
      </c>
      <c r="R127" s="640" t="s">
        <v>624</v>
      </c>
      <c r="S127" s="639">
        <v>0.25</v>
      </c>
      <c r="T127" s="639">
        <v>0.25</v>
      </c>
      <c r="U127" s="639">
        <v>0.25</v>
      </c>
      <c r="V127" s="639">
        <v>0.25</v>
      </c>
      <c r="W127" s="640" t="s">
        <v>778</v>
      </c>
      <c r="X127" s="637" t="s">
        <v>992</v>
      </c>
      <c r="Y127" s="640" t="s">
        <v>993</v>
      </c>
      <c r="Z127" s="664">
        <f>698824680+44982429</f>
        <v>743807109</v>
      </c>
      <c r="AA127" s="640"/>
      <c r="AB127" s="645" t="s">
        <v>994</v>
      </c>
    </row>
    <row r="128" spans="2:28" s="455" customFormat="1" ht="92.25" customHeight="1" x14ac:dyDescent="0.2">
      <c r="B128" s="694"/>
      <c r="C128" s="662"/>
      <c r="D128" s="662"/>
      <c r="E128" s="640"/>
      <c r="F128" s="640"/>
      <c r="G128" s="640"/>
      <c r="H128" s="676"/>
      <c r="I128" s="228" t="s">
        <v>995</v>
      </c>
      <c r="J128" s="228" t="s">
        <v>996</v>
      </c>
      <c r="K128" s="470" t="s">
        <v>50</v>
      </c>
      <c r="L128" s="472">
        <v>0.187</v>
      </c>
      <c r="M128" s="472" t="s">
        <v>765</v>
      </c>
      <c r="N128" s="637"/>
      <c r="O128" s="637"/>
      <c r="P128" s="639"/>
      <c r="Q128" s="640"/>
      <c r="R128" s="640"/>
      <c r="S128" s="639"/>
      <c r="T128" s="639"/>
      <c r="U128" s="639"/>
      <c r="V128" s="639"/>
      <c r="W128" s="640"/>
      <c r="X128" s="637"/>
      <c r="Y128" s="640"/>
      <c r="Z128" s="664"/>
      <c r="AA128" s="640"/>
      <c r="AB128" s="645"/>
    </row>
    <row r="129" spans="2:28" s="455" customFormat="1" ht="92.25" customHeight="1" x14ac:dyDescent="0.2">
      <c r="B129" s="694"/>
      <c r="C129" s="662"/>
      <c r="D129" s="662"/>
      <c r="E129" s="640"/>
      <c r="F129" s="640"/>
      <c r="G129" s="640"/>
      <c r="H129" s="676"/>
      <c r="I129" s="228" t="s">
        <v>997</v>
      </c>
      <c r="J129" s="228" t="s">
        <v>998</v>
      </c>
      <c r="K129" s="470" t="s">
        <v>50</v>
      </c>
      <c r="L129" s="472">
        <v>0.35510000000000003</v>
      </c>
      <c r="M129" s="472" t="s">
        <v>765</v>
      </c>
      <c r="N129" s="637"/>
      <c r="O129" s="637"/>
      <c r="P129" s="639"/>
      <c r="Q129" s="640"/>
      <c r="R129" s="640"/>
      <c r="S129" s="639"/>
      <c r="T129" s="639"/>
      <c r="U129" s="639"/>
      <c r="V129" s="639"/>
      <c r="W129" s="640"/>
      <c r="X129" s="637"/>
      <c r="Y129" s="640"/>
      <c r="Z129" s="664"/>
      <c r="AA129" s="640"/>
      <c r="AB129" s="645"/>
    </row>
    <row r="130" spans="2:28" s="455" customFormat="1" ht="92.25" customHeight="1" x14ac:dyDescent="0.2">
      <c r="B130" s="694"/>
      <c r="C130" s="662"/>
      <c r="D130" s="662"/>
      <c r="E130" s="640"/>
      <c r="F130" s="640"/>
      <c r="G130" s="640"/>
      <c r="H130" s="676"/>
      <c r="I130" s="228" t="s">
        <v>999</v>
      </c>
      <c r="J130" s="228" t="s">
        <v>1000</v>
      </c>
      <c r="K130" s="470" t="s">
        <v>50</v>
      </c>
      <c r="L130" s="472" t="s">
        <v>641</v>
      </c>
      <c r="M130" s="472" t="s">
        <v>765</v>
      </c>
      <c r="N130" s="637"/>
      <c r="O130" s="637"/>
      <c r="P130" s="639"/>
      <c r="Q130" s="640"/>
      <c r="R130" s="640"/>
      <c r="S130" s="639"/>
      <c r="T130" s="639"/>
      <c r="U130" s="639"/>
      <c r="V130" s="639"/>
      <c r="W130" s="640"/>
      <c r="X130" s="637"/>
      <c r="Y130" s="640"/>
      <c r="Z130" s="664"/>
      <c r="AA130" s="640"/>
      <c r="AB130" s="645"/>
    </row>
    <row r="131" spans="2:28" s="455" customFormat="1" ht="92.25" customHeight="1" x14ac:dyDescent="0.2">
      <c r="B131" s="694"/>
      <c r="C131" s="662"/>
      <c r="D131" s="662"/>
      <c r="E131" s="640"/>
      <c r="F131" s="640"/>
      <c r="G131" s="640"/>
      <c r="H131" s="676"/>
      <c r="I131" s="228" t="s">
        <v>1001</v>
      </c>
      <c r="J131" s="228" t="s">
        <v>1002</v>
      </c>
      <c r="K131" s="470" t="s">
        <v>50</v>
      </c>
      <c r="L131" s="472" t="s">
        <v>641</v>
      </c>
      <c r="M131" s="472" t="s">
        <v>765</v>
      </c>
      <c r="N131" s="637"/>
      <c r="O131" s="637"/>
      <c r="P131" s="639"/>
      <c r="Q131" s="640"/>
      <c r="R131" s="640"/>
      <c r="S131" s="639"/>
      <c r="T131" s="639"/>
      <c r="U131" s="639"/>
      <c r="V131" s="639"/>
      <c r="W131" s="640"/>
      <c r="X131" s="637"/>
      <c r="Y131" s="640"/>
      <c r="Z131" s="664"/>
      <c r="AA131" s="640"/>
      <c r="AB131" s="645"/>
    </row>
    <row r="132" spans="2:28" s="455" customFormat="1" ht="92.25" customHeight="1" x14ac:dyDescent="0.2">
      <c r="B132" s="694"/>
      <c r="C132" s="662"/>
      <c r="D132" s="662"/>
      <c r="E132" s="640"/>
      <c r="F132" s="640"/>
      <c r="G132" s="640"/>
      <c r="H132" s="676"/>
      <c r="I132" s="228" t="s">
        <v>1003</v>
      </c>
      <c r="J132" s="228" t="s">
        <v>1004</v>
      </c>
      <c r="K132" s="470" t="s">
        <v>50</v>
      </c>
      <c r="L132" s="472">
        <v>0.46</v>
      </c>
      <c r="M132" s="472" t="s">
        <v>765</v>
      </c>
      <c r="N132" s="637"/>
      <c r="O132" s="637"/>
      <c r="P132" s="639"/>
      <c r="Q132" s="640"/>
      <c r="R132" s="640"/>
      <c r="S132" s="639"/>
      <c r="T132" s="639"/>
      <c r="U132" s="639"/>
      <c r="V132" s="639"/>
      <c r="W132" s="640"/>
      <c r="X132" s="637"/>
      <c r="Y132" s="640"/>
      <c r="Z132" s="664"/>
      <c r="AA132" s="640"/>
      <c r="AB132" s="645"/>
    </row>
    <row r="133" spans="2:28" s="455" customFormat="1" ht="92.25" customHeight="1" x14ac:dyDescent="0.2">
      <c r="B133" s="694"/>
      <c r="C133" s="662"/>
      <c r="D133" s="662"/>
      <c r="E133" s="640"/>
      <c r="F133" s="640"/>
      <c r="G133" s="640"/>
      <c r="H133" s="676"/>
      <c r="I133" s="228" t="s">
        <v>1005</v>
      </c>
      <c r="J133" s="228" t="s">
        <v>1006</v>
      </c>
      <c r="K133" s="470" t="s">
        <v>50</v>
      </c>
      <c r="L133" s="472">
        <v>0.2024</v>
      </c>
      <c r="M133" s="472" t="s">
        <v>765</v>
      </c>
      <c r="N133" s="637"/>
      <c r="O133" s="637"/>
      <c r="P133" s="639"/>
      <c r="Q133" s="640"/>
      <c r="R133" s="640"/>
      <c r="S133" s="639"/>
      <c r="T133" s="639"/>
      <c r="U133" s="639"/>
      <c r="V133" s="639"/>
      <c r="W133" s="640"/>
      <c r="X133" s="637"/>
      <c r="Y133" s="640"/>
      <c r="Z133" s="664"/>
      <c r="AA133" s="640"/>
      <c r="AB133" s="645"/>
    </row>
    <row r="134" spans="2:28" s="455" customFormat="1" ht="92.25" customHeight="1" x14ac:dyDescent="0.2">
      <c r="B134" s="694"/>
      <c r="C134" s="662"/>
      <c r="D134" s="662"/>
      <c r="E134" s="640"/>
      <c r="F134" s="640"/>
      <c r="G134" s="640"/>
      <c r="H134" s="676"/>
      <c r="I134" s="228" t="s">
        <v>1007</v>
      </c>
      <c r="J134" s="228" t="s">
        <v>1008</v>
      </c>
      <c r="K134" s="470" t="s">
        <v>50</v>
      </c>
      <c r="L134" s="472">
        <v>0.21</v>
      </c>
      <c r="M134" s="472" t="s">
        <v>765</v>
      </c>
      <c r="N134" s="637"/>
      <c r="O134" s="637"/>
      <c r="P134" s="639"/>
      <c r="Q134" s="640"/>
      <c r="R134" s="640"/>
      <c r="S134" s="639"/>
      <c r="T134" s="639"/>
      <c r="U134" s="639"/>
      <c r="V134" s="639"/>
      <c r="W134" s="640"/>
      <c r="X134" s="637"/>
      <c r="Y134" s="640"/>
      <c r="Z134" s="664"/>
      <c r="AA134" s="640"/>
      <c r="AB134" s="645"/>
    </row>
    <row r="135" spans="2:28" s="455" customFormat="1" ht="92.25" customHeight="1" x14ac:dyDescent="0.2">
      <c r="B135" s="694"/>
      <c r="C135" s="662"/>
      <c r="D135" s="662"/>
      <c r="E135" s="640"/>
      <c r="F135" s="640"/>
      <c r="G135" s="640"/>
      <c r="H135" s="676"/>
      <c r="I135" s="228" t="s">
        <v>999</v>
      </c>
      <c r="J135" s="228" t="s">
        <v>1000</v>
      </c>
      <c r="K135" s="470" t="s">
        <v>50</v>
      </c>
      <c r="L135" s="472" t="s">
        <v>641</v>
      </c>
      <c r="M135" s="472" t="s">
        <v>765</v>
      </c>
      <c r="N135" s="637"/>
      <c r="O135" s="637"/>
      <c r="P135" s="639"/>
      <c r="Q135" s="640"/>
      <c r="R135" s="640"/>
      <c r="S135" s="639"/>
      <c r="T135" s="639"/>
      <c r="U135" s="639"/>
      <c r="V135" s="639"/>
      <c r="W135" s="640"/>
      <c r="X135" s="637"/>
      <c r="Y135" s="640"/>
      <c r="Z135" s="664"/>
      <c r="AA135" s="640"/>
      <c r="AB135" s="645"/>
    </row>
    <row r="136" spans="2:28" s="455" customFormat="1" ht="92.25" customHeight="1" x14ac:dyDescent="0.2">
      <c r="B136" s="694"/>
      <c r="C136" s="662"/>
      <c r="D136" s="662"/>
      <c r="E136" s="640"/>
      <c r="F136" s="640"/>
      <c r="G136" s="640"/>
      <c r="H136" s="676"/>
      <c r="I136" s="228" t="s">
        <v>1001</v>
      </c>
      <c r="J136" s="228" t="s">
        <v>1002</v>
      </c>
      <c r="K136" s="470" t="s">
        <v>50</v>
      </c>
      <c r="L136" s="472" t="s">
        <v>641</v>
      </c>
      <c r="M136" s="472" t="s">
        <v>765</v>
      </c>
      <c r="N136" s="637"/>
      <c r="O136" s="637"/>
      <c r="P136" s="639"/>
      <c r="Q136" s="640"/>
      <c r="R136" s="640"/>
      <c r="S136" s="639"/>
      <c r="T136" s="639"/>
      <c r="U136" s="639"/>
      <c r="V136" s="639"/>
      <c r="W136" s="640"/>
      <c r="X136" s="637"/>
      <c r="Y136" s="640"/>
      <c r="Z136" s="664"/>
      <c r="AA136" s="640"/>
      <c r="AB136" s="645"/>
    </row>
    <row r="137" spans="2:28" s="455" customFormat="1" ht="92.25" customHeight="1" x14ac:dyDescent="0.2">
      <c r="B137" s="694"/>
      <c r="C137" s="662"/>
      <c r="D137" s="662"/>
      <c r="E137" s="640"/>
      <c r="F137" s="640"/>
      <c r="G137" s="640"/>
      <c r="H137" s="676"/>
      <c r="I137" s="228" t="s">
        <v>1009</v>
      </c>
      <c r="J137" s="228" t="s">
        <v>1010</v>
      </c>
      <c r="K137" s="470" t="s">
        <v>50</v>
      </c>
      <c r="L137" s="472">
        <v>0.62</v>
      </c>
      <c r="M137" s="472" t="s">
        <v>765</v>
      </c>
      <c r="N137" s="637"/>
      <c r="O137" s="637"/>
      <c r="P137" s="639"/>
      <c r="Q137" s="640"/>
      <c r="R137" s="640"/>
      <c r="S137" s="639"/>
      <c r="T137" s="639"/>
      <c r="U137" s="639"/>
      <c r="V137" s="639"/>
      <c r="W137" s="640"/>
      <c r="X137" s="637"/>
      <c r="Y137" s="640"/>
      <c r="Z137" s="664"/>
      <c r="AA137" s="640"/>
      <c r="AB137" s="645"/>
    </row>
    <row r="138" spans="2:28" s="455" customFormat="1" ht="92.25" customHeight="1" x14ac:dyDescent="0.2">
      <c r="B138" s="694"/>
      <c r="C138" s="662"/>
      <c r="D138" s="662"/>
      <c r="E138" s="640"/>
      <c r="F138" s="640"/>
      <c r="G138" s="640"/>
      <c r="H138" s="676"/>
      <c r="I138" s="228" t="s">
        <v>1011</v>
      </c>
      <c r="J138" s="228" t="s">
        <v>1012</v>
      </c>
      <c r="K138" s="470" t="s">
        <v>50</v>
      </c>
      <c r="L138" s="472">
        <v>0.28999999999999998</v>
      </c>
      <c r="M138" s="472" t="s">
        <v>765</v>
      </c>
      <c r="N138" s="637"/>
      <c r="O138" s="637"/>
      <c r="P138" s="639"/>
      <c r="Q138" s="640"/>
      <c r="R138" s="640"/>
      <c r="S138" s="639"/>
      <c r="T138" s="639"/>
      <c r="U138" s="639"/>
      <c r="V138" s="639"/>
      <c r="W138" s="640"/>
      <c r="X138" s="637"/>
      <c r="Y138" s="640"/>
      <c r="Z138" s="664"/>
      <c r="AA138" s="640"/>
      <c r="AB138" s="645"/>
    </row>
    <row r="139" spans="2:28" s="455" customFormat="1" ht="92.25" customHeight="1" x14ac:dyDescent="0.2">
      <c r="B139" s="694"/>
      <c r="C139" s="662"/>
      <c r="D139" s="662"/>
      <c r="E139" s="640"/>
      <c r="F139" s="640"/>
      <c r="G139" s="640"/>
      <c r="H139" s="676"/>
      <c r="I139" s="228" t="s">
        <v>1013</v>
      </c>
      <c r="J139" s="228" t="s">
        <v>1014</v>
      </c>
      <c r="K139" s="470" t="s">
        <v>50</v>
      </c>
      <c r="L139" s="472">
        <v>0.21</v>
      </c>
      <c r="M139" s="472" t="s">
        <v>765</v>
      </c>
      <c r="N139" s="637"/>
      <c r="O139" s="637"/>
      <c r="P139" s="639"/>
      <c r="Q139" s="640"/>
      <c r="R139" s="640"/>
      <c r="S139" s="639"/>
      <c r="T139" s="639"/>
      <c r="U139" s="639"/>
      <c r="V139" s="639"/>
      <c r="W139" s="640"/>
      <c r="X139" s="637"/>
      <c r="Y139" s="640"/>
      <c r="Z139" s="664"/>
      <c r="AA139" s="640"/>
      <c r="AB139" s="645"/>
    </row>
    <row r="140" spans="2:28" s="455" customFormat="1" ht="92.25" customHeight="1" x14ac:dyDescent="0.2">
      <c r="B140" s="694"/>
      <c r="C140" s="662"/>
      <c r="D140" s="662"/>
      <c r="E140" s="640"/>
      <c r="F140" s="640"/>
      <c r="G140" s="640"/>
      <c r="H140" s="676"/>
      <c r="I140" s="228" t="s">
        <v>1015</v>
      </c>
      <c r="J140" s="228" t="s">
        <v>1016</v>
      </c>
      <c r="K140" s="470" t="s">
        <v>50</v>
      </c>
      <c r="L140" s="472" t="s">
        <v>641</v>
      </c>
      <c r="M140" s="472" t="s">
        <v>765</v>
      </c>
      <c r="N140" s="637"/>
      <c r="O140" s="637"/>
      <c r="P140" s="639"/>
      <c r="Q140" s="640"/>
      <c r="R140" s="640"/>
      <c r="S140" s="639"/>
      <c r="T140" s="639"/>
      <c r="U140" s="639"/>
      <c r="V140" s="639"/>
      <c r="W140" s="640"/>
      <c r="X140" s="637"/>
      <c r="Y140" s="640"/>
      <c r="Z140" s="664"/>
      <c r="AA140" s="640"/>
      <c r="AB140" s="645"/>
    </row>
    <row r="141" spans="2:28" s="455" customFormat="1" ht="92.25" customHeight="1" x14ac:dyDescent="0.2">
      <c r="B141" s="694"/>
      <c r="C141" s="662"/>
      <c r="D141" s="662"/>
      <c r="E141" s="640"/>
      <c r="F141" s="640"/>
      <c r="G141" s="640"/>
      <c r="H141" s="676"/>
      <c r="I141" s="228" t="s">
        <v>1017</v>
      </c>
      <c r="J141" s="228" t="s">
        <v>1018</v>
      </c>
      <c r="K141" s="470" t="s">
        <v>50</v>
      </c>
      <c r="L141" s="472" t="s">
        <v>641</v>
      </c>
      <c r="M141" s="472" t="s">
        <v>765</v>
      </c>
      <c r="N141" s="637"/>
      <c r="O141" s="637"/>
      <c r="P141" s="639"/>
      <c r="Q141" s="640"/>
      <c r="R141" s="640"/>
      <c r="S141" s="639"/>
      <c r="T141" s="639"/>
      <c r="U141" s="639"/>
      <c r="V141" s="639"/>
      <c r="W141" s="640"/>
      <c r="X141" s="637"/>
      <c r="Y141" s="640"/>
      <c r="Z141" s="664"/>
      <c r="AA141" s="640"/>
      <c r="AB141" s="645"/>
    </row>
    <row r="142" spans="2:28" s="455" customFormat="1" ht="92.25" customHeight="1" x14ac:dyDescent="0.2">
      <c r="B142" s="694"/>
      <c r="C142" s="662"/>
      <c r="D142" s="662"/>
      <c r="E142" s="640"/>
      <c r="F142" s="640"/>
      <c r="G142" s="640"/>
      <c r="H142" s="676"/>
      <c r="I142" s="228" t="s">
        <v>1019</v>
      </c>
      <c r="J142" s="228" t="s">
        <v>1020</v>
      </c>
      <c r="K142" s="470" t="s">
        <v>50</v>
      </c>
      <c r="L142" s="472">
        <v>0.57169999999999999</v>
      </c>
      <c r="M142" s="472" t="s">
        <v>765</v>
      </c>
      <c r="N142" s="637"/>
      <c r="O142" s="637"/>
      <c r="P142" s="639"/>
      <c r="Q142" s="640"/>
      <c r="R142" s="640"/>
      <c r="S142" s="639"/>
      <c r="T142" s="639"/>
      <c r="U142" s="639"/>
      <c r="V142" s="639"/>
      <c r="W142" s="640"/>
      <c r="X142" s="637"/>
      <c r="Y142" s="640"/>
      <c r="Z142" s="664"/>
      <c r="AA142" s="640"/>
      <c r="AB142" s="645"/>
    </row>
    <row r="143" spans="2:28" s="455" customFormat="1" ht="92.25" customHeight="1" x14ac:dyDescent="0.2">
      <c r="B143" s="694"/>
      <c r="C143" s="662"/>
      <c r="D143" s="662"/>
      <c r="E143" s="640"/>
      <c r="F143" s="640"/>
      <c r="G143" s="640"/>
      <c r="H143" s="676"/>
      <c r="I143" s="228" t="s">
        <v>1021</v>
      </c>
      <c r="J143" s="228" t="s">
        <v>1022</v>
      </c>
      <c r="K143" s="470" t="s">
        <v>50</v>
      </c>
      <c r="L143" s="472">
        <v>0.56999999999999995</v>
      </c>
      <c r="M143" s="472" t="s">
        <v>765</v>
      </c>
      <c r="N143" s="637"/>
      <c r="O143" s="637"/>
      <c r="P143" s="639"/>
      <c r="Q143" s="640"/>
      <c r="R143" s="640"/>
      <c r="S143" s="639"/>
      <c r="T143" s="639"/>
      <c r="U143" s="639"/>
      <c r="V143" s="639"/>
      <c r="W143" s="640"/>
      <c r="X143" s="637"/>
      <c r="Y143" s="640"/>
      <c r="Z143" s="664"/>
      <c r="AA143" s="640"/>
      <c r="AB143" s="645"/>
    </row>
    <row r="144" spans="2:28" s="455" customFormat="1" ht="92.25" customHeight="1" x14ac:dyDescent="0.2">
      <c r="B144" s="694"/>
      <c r="C144" s="662"/>
      <c r="D144" s="662"/>
      <c r="E144" s="640"/>
      <c r="F144" s="640"/>
      <c r="G144" s="640"/>
      <c r="H144" s="676"/>
      <c r="I144" s="228" t="s">
        <v>1023</v>
      </c>
      <c r="J144" s="228" t="s">
        <v>1024</v>
      </c>
      <c r="K144" s="470" t="s">
        <v>50</v>
      </c>
      <c r="L144" s="472">
        <v>0.1905</v>
      </c>
      <c r="M144" s="472" t="s">
        <v>765</v>
      </c>
      <c r="N144" s="637"/>
      <c r="O144" s="637"/>
      <c r="P144" s="639"/>
      <c r="Q144" s="640"/>
      <c r="R144" s="640"/>
      <c r="S144" s="639"/>
      <c r="T144" s="639"/>
      <c r="U144" s="639"/>
      <c r="V144" s="639"/>
      <c r="W144" s="640"/>
      <c r="X144" s="637"/>
      <c r="Y144" s="640"/>
      <c r="Z144" s="664"/>
      <c r="AA144" s="640"/>
      <c r="AB144" s="645"/>
    </row>
    <row r="145" spans="2:28" s="455" customFormat="1" ht="92.25" customHeight="1" x14ac:dyDescent="0.2">
      <c r="B145" s="694"/>
      <c r="C145" s="662"/>
      <c r="D145" s="662"/>
      <c r="E145" s="640"/>
      <c r="F145" s="640"/>
      <c r="G145" s="640"/>
      <c r="H145" s="676"/>
      <c r="I145" s="228" t="s">
        <v>1025</v>
      </c>
      <c r="J145" s="228" t="s">
        <v>1026</v>
      </c>
      <c r="K145" s="470" t="s">
        <v>50</v>
      </c>
      <c r="L145" s="472" t="s">
        <v>641</v>
      </c>
      <c r="M145" s="472" t="s">
        <v>765</v>
      </c>
      <c r="N145" s="637"/>
      <c r="O145" s="637"/>
      <c r="P145" s="639"/>
      <c r="Q145" s="640"/>
      <c r="R145" s="640"/>
      <c r="S145" s="639"/>
      <c r="T145" s="639"/>
      <c r="U145" s="639"/>
      <c r="V145" s="639"/>
      <c r="W145" s="640"/>
      <c r="X145" s="637"/>
      <c r="Y145" s="640"/>
      <c r="Z145" s="664"/>
      <c r="AA145" s="640"/>
      <c r="AB145" s="645"/>
    </row>
    <row r="146" spans="2:28" s="455" customFormat="1" ht="92.25" customHeight="1" x14ac:dyDescent="0.2">
      <c r="B146" s="694"/>
      <c r="C146" s="662"/>
      <c r="D146" s="662"/>
      <c r="E146" s="640"/>
      <c r="F146" s="640"/>
      <c r="G146" s="640"/>
      <c r="H146" s="676"/>
      <c r="I146" s="228" t="s">
        <v>1027</v>
      </c>
      <c r="J146" s="228" t="s">
        <v>1028</v>
      </c>
      <c r="K146" s="470" t="s">
        <v>50</v>
      </c>
      <c r="L146" s="472" t="s">
        <v>641</v>
      </c>
      <c r="M146" s="472" t="s">
        <v>765</v>
      </c>
      <c r="N146" s="637"/>
      <c r="O146" s="637"/>
      <c r="P146" s="639"/>
      <c r="Q146" s="640"/>
      <c r="R146" s="640"/>
      <c r="S146" s="639"/>
      <c r="T146" s="639"/>
      <c r="U146" s="639"/>
      <c r="V146" s="639"/>
      <c r="W146" s="640"/>
      <c r="X146" s="637"/>
      <c r="Y146" s="640"/>
      <c r="Z146" s="664"/>
      <c r="AA146" s="640"/>
      <c r="AB146" s="645"/>
    </row>
    <row r="147" spans="2:28" s="455" customFormat="1" ht="92.25" customHeight="1" x14ac:dyDescent="0.2">
      <c r="B147" s="694"/>
      <c r="C147" s="662"/>
      <c r="D147" s="662"/>
      <c r="E147" s="640"/>
      <c r="F147" s="640"/>
      <c r="G147" s="640"/>
      <c r="H147" s="676"/>
      <c r="I147" s="228" t="s">
        <v>1029</v>
      </c>
      <c r="J147" s="228" t="s">
        <v>1030</v>
      </c>
      <c r="K147" s="470" t="s">
        <v>50</v>
      </c>
      <c r="L147" s="499">
        <v>0.42</v>
      </c>
      <c r="M147" s="472" t="s">
        <v>765</v>
      </c>
      <c r="N147" s="637"/>
      <c r="O147" s="637"/>
      <c r="P147" s="639"/>
      <c r="Q147" s="640"/>
      <c r="R147" s="640"/>
      <c r="S147" s="639"/>
      <c r="T147" s="639"/>
      <c r="U147" s="639"/>
      <c r="V147" s="639"/>
      <c r="W147" s="640"/>
      <c r="X147" s="637"/>
      <c r="Y147" s="640"/>
      <c r="Z147" s="664"/>
      <c r="AA147" s="640"/>
      <c r="AB147" s="645"/>
    </row>
    <row r="148" spans="2:28" s="455" customFormat="1" ht="92.25" customHeight="1" x14ac:dyDescent="0.2">
      <c r="B148" s="694"/>
      <c r="C148" s="662"/>
      <c r="D148" s="662"/>
      <c r="E148" s="640"/>
      <c r="F148" s="640"/>
      <c r="G148" s="640"/>
      <c r="H148" s="676"/>
      <c r="I148" s="228" t="s">
        <v>1031</v>
      </c>
      <c r="J148" s="228" t="s">
        <v>1032</v>
      </c>
      <c r="K148" s="470" t="s">
        <v>50</v>
      </c>
      <c r="L148" s="499">
        <v>0.22839999999999999</v>
      </c>
      <c r="M148" s="472" t="s">
        <v>765</v>
      </c>
      <c r="N148" s="637"/>
      <c r="O148" s="637"/>
      <c r="P148" s="639"/>
      <c r="Q148" s="640"/>
      <c r="R148" s="640"/>
      <c r="S148" s="639"/>
      <c r="T148" s="639"/>
      <c r="U148" s="639"/>
      <c r="V148" s="639"/>
      <c r="W148" s="640"/>
      <c r="X148" s="637"/>
      <c r="Y148" s="640"/>
      <c r="Z148" s="664"/>
      <c r="AA148" s="640"/>
      <c r="AB148" s="645"/>
    </row>
    <row r="149" spans="2:28" s="455" customFormat="1" ht="92.25" customHeight="1" x14ac:dyDescent="0.2">
      <c r="B149" s="694"/>
      <c r="C149" s="662"/>
      <c r="D149" s="662"/>
      <c r="E149" s="640"/>
      <c r="F149" s="640"/>
      <c r="G149" s="640"/>
      <c r="H149" s="676"/>
      <c r="I149" s="228" t="s">
        <v>1033</v>
      </c>
      <c r="J149" s="228" t="s">
        <v>1034</v>
      </c>
      <c r="K149" s="470" t="s">
        <v>50</v>
      </c>
      <c r="L149" s="499">
        <v>0.29499999999999998</v>
      </c>
      <c r="M149" s="472" t="s">
        <v>765</v>
      </c>
      <c r="N149" s="637"/>
      <c r="O149" s="637"/>
      <c r="P149" s="639"/>
      <c r="Q149" s="640"/>
      <c r="R149" s="640"/>
      <c r="S149" s="639"/>
      <c r="T149" s="639"/>
      <c r="U149" s="639"/>
      <c r="V149" s="639"/>
      <c r="W149" s="640"/>
      <c r="X149" s="637"/>
      <c r="Y149" s="640"/>
      <c r="Z149" s="664"/>
      <c r="AA149" s="640"/>
      <c r="AB149" s="645"/>
    </row>
    <row r="150" spans="2:28" s="455" customFormat="1" ht="92.25" customHeight="1" x14ac:dyDescent="0.2">
      <c r="B150" s="694"/>
      <c r="C150" s="662"/>
      <c r="D150" s="662"/>
      <c r="E150" s="640"/>
      <c r="F150" s="640"/>
      <c r="G150" s="640"/>
      <c r="H150" s="676"/>
      <c r="I150" s="228" t="s">
        <v>1035</v>
      </c>
      <c r="J150" s="228" t="s">
        <v>1036</v>
      </c>
      <c r="K150" s="470" t="s">
        <v>50</v>
      </c>
      <c r="L150" s="499" t="s">
        <v>641</v>
      </c>
      <c r="M150" s="472" t="s">
        <v>765</v>
      </c>
      <c r="N150" s="637"/>
      <c r="O150" s="637"/>
      <c r="P150" s="639"/>
      <c r="Q150" s="640"/>
      <c r="R150" s="640"/>
      <c r="S150" s="639"/>
      <c r="T150" s="639"/>
      <c r="U150" s="639"/>
      <c r="V150" s="639"/>
      <c r="W150" s="640"/>
      <c r="X150" s="637"/>
      <c r="Y150" s="640"/>
      <c r="Z150" s="664"/>
      <c r="AA150" s="640"/>
      <c r="AB150" s="645"/>
    </row>
    <row r="151" spans="2:28" s="455" customFormat="1" ht="92.25" customHeight="1" x14ac:dyDescent="0.2">
      <c r="B151" s="694"/>
      <c r="C151" s="662"/>
      <c r="D151" s="662"/>
      <c r="E151" s="640"/>
      <c r="F151" s="640"/>
      <c r="G151" s="640"/>
      <c r="H151" s="676"/>
      <c r="I151" s="228" t="s">
        <v>1037</v>
      </c>
      <c r="J151" s="228" t="s">
        <v>1038</v>
      </c>
      <c r="K151" s="470" t="s">
        <v>50</v>
      </c>
      <c r="L151" s="499" t="s">
        <v>641</v>
      </c>
      <c r="M151" s="472" t="s">
        <v>765</v>
      </c>
      <c r="N151" s="637"/>
      <c r="O151" s="637"/>
      <c r="P151" s="639"/>
      <c r="Q151" s="640"/>
      <c r="R151" s="640"/>
      <c r="S151" s="639"/>
      <c r="T151" s="639"/>
      <c r="U151" s="639"/>
      <c r="V151" s="639"/>
      <c r="W151" s="640"/>
      <c r="X151" s="637"/>
      <c r="Y151" s="640"/>
      <c r="Z151" s="664"/>
      <c r="AA151" s="640"/>
      <c r="AB151" s="645"/>
    </row>
    <row r="152" spans="2:28" s="455" customFormat="1" ht="92.25" customHeight="1" x14ac:dyDescent="0.2">
      <c r="B152" s="694"/>
      <c r="C152" s="662"/>
      <c r="D152" s="662"/>
      <c r="E152" s="640"/>
      <c r="F152" s="640"/>
      <c r="G152" s="640"/>
      <c r="H152" s="676"/>
      <c r="I152" s="228" t="s">
        <v>1039</v>
      </c>
      <c r="J152" s="228" t="s">
        <v>1040</v>
      </c>
      <c r="K152" s="470" t="s">
        <v>50</v>
      </c>
      <c r="L152" s="499">
        <v>0.57730000000000004</v>
      </c>
      <c r="M152" s="472" t="s">
        <v>765</v>
      </c>
      <c r="N152" s="637"/>
      <c r="O152" s="637"/>
      <c r="P152" s="639"/>
      <c r="Q152" s="640"/>
      <c r="R152" s="640"/>
      <c r="S152" s="639"/>
      <c r="T152" s="639"/>
      <c r="U152" s="639"/>
      <c r="V152" s="639"/>
      <c r="W152" s="640"/>
      <c r="X152" s="637"/>
      <c r="Y152" s="640"/>
      <c r="Z152" s="664"/>
      <c r="AA152" s="640"/>
      <c r="AB152" s="645"/>
    </row>
    <row r="153" spans="2:28" s="455" customFormat="1" ht="92.25" customHeight="1" x14ac:dyDescent="0.2">
      <c r="B153" s="694"/>
      <c r="C153" s="662"/>
      <c r="D153" s="662"/>
      <c r="E153" s="640"/>
      <c r="F153" s="640"/>
      <c r="G153" s="640"/>
      <c r="H153" s="676"/>
      <c r="I153" s="228" t="s">
        <v>1041</v>
      </c>
      <c r="J153" s="228" t="s">
        <v>1042</v>
      </c>
      <c r="K153" s="470" t="s">
        <v>50</v>
      </c>
      <c r="L153" s="499">
        <v>0.14610000000000001</v>
      </c>
      <c r="M153" s="472" t="s">
        <v>765</v>
      </c>
      <c r="N153" s="637"/>
      <c r="O153" s="637"/>
      <c r="P153" s="639"/>
      <c r="Q153" s="640"/>
      <c r="R153" s="640"/>
      <c r="S153" s="639"/>
      <c r="T153" s="639"/>
      <c r="U153" s="639"/>
      <c r="V153" s="639"/>
      <c r="W153" s="640"/>
      <c r="X153" s="637"/>
      <c r="Y153" s="640"/>
      <c r="Z153" s="664"/>
      <c r="AA153" s="640"/>
      <c r="AB153" s="645"/>
    </row>
    <row r="154" spans="2:28" s="455" customFormat="1" ht="92.25" customHeight="1" x14ac:dyDescent="0.2">
      <c r="B154" s="694"/>
      <c r="C154" s="662"/>
      <c r="D154" s="662"/>
      <c r="E154" s="640"/>
      <c r="F154" s="640"/>
      <c r="G154" s="640"/>
      <c r="H154" s="676"/>
      <c r="I154" s="228" t="s">
        <v>1043</v>
      </c>
      <c r="J154" s="228" t="s">
        <v>1044</v>
      </c>
      <c r="K154" s="470" t="s">
        <v>50</v>
      </c>
      <c r="L154" s="499">
        <v>0.2112</v>
      </c>
      <c r="M154" s="472" t="s">
        <v>765</v>
      </c>
      <c r="N154" s="637"/>
      <c r="O154" s="637"/>
      <c r="P154" s="639"/>
      <c r="Q154" s="640"/>
      <c r="R154" s="640"/>
      <c r="S154" s="639"/>
      <c r="T154" s="639"/>
      <c r="U154" s="639"/>
      <c r="V154" s="639"/>
      <c r="W154" s="640"/>
      <c r="X154" s="637"/>
      <c r="Y154" s="640"/>
      <c r="Z154" s="664"/>
      <c r="AA154" s="640"/>
      <c r="AB154" s="645"/>
    </row>
    <row r="155" spans="2:28" s="455" customFormat="1" ht="92.25" customHeight="1" x14ac:dyDescent="0.2">
      <c r="B155" s="694"/>
      <c r="C155" s="662"/>
      <c r="D155" s="662"/>
      <c r="E155" s="640"/>
      <c r="F155" s="640"/>
      <c r="G155" s="640"/>
      <c r="H155" s="676"/>
      <c r="I155" s="228" t="s">
        <v>1045</v>
      </c>
      <c r="J155" s="228" t="s">
        <v>1046</v>
      </c>
      <c r="K155" s="470" t="s">
        <v>50</v>
      </c>
      <c r="L155" s="499" t="s">
        <v>641</v>
      </c>
      <c r="M155" s="472" t="s">
        <v>765</v>
      </c>
      <c r="N155" s="637"/>
      <c r="O155" s="637"/>
      <c r="P155" s="639"/>
      <c r="Q155" s="640"/>
      <c r="R155" s="640"/>
      <c r="S155" s="639"/>
      <c r="T155" s="639"/>
      <c r="U155" s="639"/>
      <c r="V155" s="639"/>
      <c r="W155" s="640"/>
      <c r="X155" s="637"/>
      <c r="Y155" s="640"/>
      <c r="Z155" s="664"/>
      <c r="AA155" s="640"/>
      <c r="AB155" s="645"/>
    </row>
    <row r="156" spans="2:28" s="455" customFormat="1" ht="92.25" customHeight="1" x14ac:dyDescent="0.2">
      <c r="B156" s="694"/>
      <c r="C156" s="662"/>
      <c r="D156" s="662"/>
      <c r="E156" s="640"/>
      <c r="F156" s="640"/>
      <c r="G156" s="640"/>
      <c r="H156" s="676"/>
      <c r="I156" s="228" t="s">
        <v>1047</v>
      </c>
      <c r="J156" s="228" t="s">
        <v>1048</v>
      </c>
      <c r="K156" s="470" t="s">
        <v>50</v>
      </c>
      <c r="L156" s="499" t="s">
        <v>641</v>
      </c>
      <c r="M156" s="472" t="s">
        <v>765</v>
      </c>
      <c r="N156" s="637"/>
      <c r="O156" s="637"/>
      <c r="P156" s="639"/>
      <c r="Q156" s="640"/>
      <c r="R156" s="640"/>
      <c r="S156" s="639"/>
      <c r="T156" s="639"/>
      <c r="U156" s="639"/>
      <c r="V156" s="639"/>
      <c r="W156" s="640"/>
      <c r="X156" s="637"/>
      <c r="Y156" s="640"/>
      <c r="Z156" s="664"/>
      <c r="AA156" s="640"/>
      <c r="AB156" s="645"/>
    </row>
    <row r="157" spans="2:28" s="455" customFormat="1" ht="92.25" customHeight="1" x14ac:dyDescent="0.2">
      <c r="B157" s="694"/>
      <c r="C157" s="662"/>
      <c r="D157" s="662"/>
      <c r="E157" s="640"/>
      <c r="F157" s="640"/>
      <c r="G157" s="640"/>
      <c r="H157" s="676"/>
      <c r="I157" s="228" t="s">
        <v>1049</v>
      </c>
      <c r="J157" s="228" t="s">
        <v>1050</v>
      </c>
      <c r="K157" s="470" t="s">
        <v>50</v>
      </c>
      <c r="L157" s="499">
        <v>0.66449999999999998</v>
      </c>
      <c r="M157" s="472" t="s">
        <v>765</v>
      </c>
      <c r="N157" s="637"/>
      <c r="O157" s="637"/>
      <c r="P157" s="639"/>
      <c r="Q157" s="640"/>
      <c r="R157" s="640"/>
      <c r="S157" s="639"/>
      <c r="T157" s="639"/>
      <c r="U157" s="639"/>
      <c r="V157" s="639"/>
      <c r="W157" s="640"/>
      <c r="X157" s="637"/>
      <c r="Y157" s="640"/>
      <c r="Z157" s="664"/>
      <c r="AA157" s="640"/>
      <c r="AB157" s="645"/>
    </row>
    <row r="158" spans="2:28" s="455" customFormat="1" ht="92.25" customHeight="1" x14ac:dyDescent="0.2">
      <c r="B158" s="694"/>
      <c r="C158" s="662"/>
      <c r="D158" s="662"/>
      <c r="E158" s="640"/>
      <c r="F158" s="640"/>
      <c r="G158" s="640"/>
      <c r="H158" s="676"/>
      <c r="I158" s="228" t="s">
        <v>1051</v>
      </c>
      <c r="J158" s="228" t="s">
        <v>1052</v>
      </c>
      <c r="K158" s="470" t="s">
        <v>50</v>
      </c>
      <c r="L158" s="499">
        <v>0.1467</v>
      </c>
      <c r="M158" s="472" t="s">
        <v>765</v>
      </c>
      <c r="N158" s="637"/>
      <c r="O158" s="637"/>
      <c r="P158" s="639"/>
      <c r="Q158" s="640"/>
      <c r="R158" s="640"/>
      <c r="S158" s="639"/>
      <c r="T158" s="639"/>
      <c r="U158" s="639"/>
      <c r="V158" s="639"/>
      <c r="W158" s="640"/>
      <c r="X158" s="637"/>
      <c r="Y158" s="640"/>
      <c r="Z158" s="664"/>
      <c r="AA158" s="640"/>
      <c r="AB158" s="645"/>
    </row>
    <row r="159" spans="2:28" s="455" customFormat="1" ht="92.25" customHeight="1" x14ac:dyDescent="0.2">
      <c r="B159" s="694"/>
      <c r="C159" s="662"/>
      <c r="D159" s="662"/>
      <c r="E159" s="640"/>
      <c r="F159" s="640"/>
      <c r="G159" s="640"/>
      <c r="H159" s="676"/>
      <c r="I159" s="228" t="s">
        <v>1053</v>
      </c>
      <c r="J159" s="228" t="s">
        <v>1054</v>
      </c>
      <c r="K159" s="470" t="s">
        <v>50</v>
      </c>
      <c r="L159" s="499">
        <v>0.2112</v>
      </c>
      <c r="M159" s="472" t="s">
        <v>765</v>
      </c>
      <c r="N159" s="637"/>
      <c r="O159" s="637"/>
      <c r="P159" s="639"/>
      <c r="Q159" s="640"/>
      <c r="R159" s="640"/>
      <c r="S159" s="639"/>
      <c r="T159" s="639"/>
      <c r="U159" s="639"/>
      <c r="V159" s="639"/>
      <c r="W159" s="640"/>
      <c r="X159" s="637"/>
      <c r="Y159" s="640"/>
      <c r="Z159" s="664"/>
      <c r="AA159" s="640"/>
      <c r="AB159" s="645"/>
    </row>
    <row r="160" spans="2:28" s="455" customFormat="1" ht="81" customHeight="1" x14ac:dyDescent="0.2">
      <c r="B160" s="694"/>
      <c r="C160" s="662"/>
      <c r="D160" s="662"/>
      <c r="E160" s="640"/>
      <c r="F160" s="640"/>
      <c r="G160" s="640"/>
      <c r="H160" s="676"/>
      <c r="I160" s="228" t="s">
        <v>1055</v>
      </c>
      <c r="J160" s="228" t="s">
        <v>1056</v>
      </c>
      <c r="K160" s="470" t="s">
        <v>50</v>
      </c>
      <c r="L160" s="499" t="s">
        <v>641</v>
      </c>
      <c r="M160" s="472" t="s">
        <v>765</v>
      </c>
      <c r="N160" s="637"/>
      <c r="O160" s="637"/>
      <c r="P160" s="639"/>
      <c r="Q160" s="640"/>
      <c r="R160" s="640"/>
      <c r="S160" s="639"/>
      <c r="T160" s="639"/>
      <c r="U160" s="639"/>
      <c r="V160" s="639"/>
      <c r="W160" s="640"/>
      <c r="X160" s="637"/>
      <c r="Y160" s="640"/>
      <c r="Z160" s="664"/>
      <c r="AA160" s="640"/>
      <c r="AB160" s="645"/>
    </row>
    <row r="161" spans="2:28" s="455" customFormat="1" ht="81" customHeight="1" x14ac:dyDescent="0.2">
      <c r="B161" s="694"/>
      <c r="C161" s="662"/>
      <c r="D161" s="662"/>
      <c r="E161" s="640"/>
      <c r="F161" s="640"/>
      <c r="G161" s="640"/>
      <c r="H161" s="676"/>
      <c r="I161" s="228" t="s">
        <v>1057</v>
      </c>
      <c r="J161" s="228" t="s">
        <v>1058</v>
      </c>
      <c r="K161" s="470" t="s">
        <v>50</v>
      </c>
      <c r="L161" s="499" t="s">
        <v>641</v>
      </c>
      <c r="M161" s="472" t="s">
        <v>765</v>
      </c>
      <c r="N161" s="637"/>
      <c r="O161" s="637"/>
      <c r="P161" s="639"/>
      <c r="Q161" s="640"/>
      <c r="R161" s="640"/>
      <c r="S161" s="639"/>
      <c r="T161" s="639"/>
      <c r="U161" s="639"/>
      <c r="V161" s="639"/>
      <c r="W161" s="640"/>
      <c r="X161" s="637"/>
      <c r="Y161" s="640"/>
      <c r="Z161" s="664"/>
      <c r="AA161" s="640"/>
      <c r="AB161" s="645"/>
    </row>
    <row r="162" spans="2:28" s="455" customFormat="1" ht="75" customHeight="1" x14ac:dyDescent="0.2">
      <c r="B162" s="694"/>
      <c r="C162" s="662"/>
      <c r="D162" s="662"/>
      <c r="E162" s="640"/>
      <c r="F162" s="640"/>
      <c r="G162" s="640"/>
      <c r="H162" s="676"/>
      <c r="I162" s="228" t="s">
        <v>1059</v>
      </c>
      <c r="J162" s="228" t="s">
        <v>1060</v>
      </c>
      <c r="K162" s="470" t="s">
        <v>50</v>
      </c>
      <c r="L162" s="499">
        <v>1.5565</v>
      </c>
      <c r="M162" s="472" t="s">
        <v>765</v>
      </c>
      <c r="N162" s="637"/>
      <c r="O162" s="637"/>
      <c r="P162" s="639"/>
      <c r="Q162" s="640"/>
      <c r="R162" s="640"/>
      <c r="S162" s="639"/>
      <c r="T162" s="639"/>
      <c r="U162" s="639"/>
      <c r="V162" s="639"/>
      <c r="W162" s="640"/>
      <c r="X162" s="637"/>
      <c r="Y162" s="640"/>
      <c r="Z162" s="664"/>
      <c r="AA162" s="640"/>
      <c r="AB162" s="645"/>
    </row>
    <row r="163" spans="2:28" s="455" customFormat="1" ht="65.25" customHeight="1" x14ac:dyDescent="0.2">
      <c r="B163" s="694"/>
      <c r="C163" s="662"/>
      <c r="D163" s="662"/>
      <c r="E163" s="640"/>
      <c r="F163" s="640"/>
      <c r="G163" s="640"/>
      <c r="H163" s="676"/>
      <c r="I163" s="228" t="s">
        <v>1061</v>
      </c>
      <c r="J163" s="228" t="s">
        <v>1062</v>
      </c>
      <c r="K163" s="470" t="s">
        <v>50</v>
      </c>
      <c r="L163" s="499">
        <v>0.58330000000000004</v>
      </c>
      <c r="M163" s="472" t="s">
        <v>765</v>
      </c>
      <c r="N163" s="637"/>
      <c r="O163" s="637"/>
      <c r="P163" s="639"/>
      <c r="Q163" s="640"/>
      <c r="R163" s="640"/>
      <c r="S163" s="639"/>
      <c r="T163" s="639"/>
      <c r="U163" s="639"/>
      <c r="V163" s="639"/>
      <c r="W163" s="640"/>
      <c r="X163" s="637"/>
      <c r="Y163" s="640"/>
      <c r="Z163" s="664"/>
      <c r="AA163" s="640"/>
      <c r="AB163" s="645"/>
    </row>
    <row r="164" spans="2:28" s="455" customFormat="1" ht="65.25" customHeight="1" x14ac:dyDescent="0.2">
      <c r="B164" s="694"/>
      <c r="C164" s="662"/>
      <c r="D164" s="662"/>
      <c r="E164" s="640"/>
      <c r="F164" s="640"/>
      <c r="G164" s="640"/>
      <c r="H164" s="676"/>
      <c r="I164" s="228" t="s">
        <v>1063</v>
      </c>
      <c r="J164" s="228" t="s">
        <v>1064</v>
      </c>
      <c r="K164" s="470" t="s">
        <v>50</v>
      </c>
      <c r="L164" s="499">
        <v>0.2462</v>
      </c>
      <c r="M164" s="472" t="s">
        <v>765</v>
      </c>
      <c r="N164" s="637"/>
      <c r="O164" s="637"/>
      <c r="P164" s="639"/>
      <c r="Q164" s="640"/>
      <c r="R164" s="640"/>
      <c r="S164" s="639"/>
      <c r="T164" s="639"/>
      <c r="U164" s="639"/>
      <c r="V164" s="639"/>
      <c r="W164" s="640"/>
      <c r="X164" s="637"/>
      <c r="Y164" s="640"/>
      <c r="Z164" s="664"/>
      <c r="AA164" s="640"/>
      <c r="AB164" s="645"/>
    </row>
    <row r="165" spans="2:28" s="455" customFormat="1" ht="59.25" customHeight="1" x14ac:dyDescent="0.2">
      <c r="B165" s="694"/>
      <c r="C165" s="662"/>
      <c r="D165" s="662"/>
      <c r="E165" s="640"/>
      <c r="F165" s="640"/>
      <c r="G165" s="640"/>
      <c r="H165" s="676"/>
      <c r="I165" s="228" t="s">
        <v>1065</v>
      </c>
      <c r="J165" s="228" t="s">
        <v>1066</v>
      </c>
      <c r="K165" s="470" t="s">
        <v>50</v>
      </c>
      <c r="L165" s="499" t="s">
        <v>641</v>
      </c>
      <c r="M165" s="472" t="s">
        <v>765</v>
      </c>
      <c r="N165" s="637"/>
      <c r="O165" s="637"/>
      <c r="P165" s="639"/>
      <c r="Q165" s="640"/>
      <c r="R165" s="640"/>
      <c r="S165" s="639"/>
      <c r="T165" s="639"/>
      <c r="U165" s="639"/>
      <c r="V165" s="639"/>
      <c r="W165" s="640"/>
      <c r="X165" s="637"/>
      <c r="Y165" s="640"/>
      <c r="Z165" s="664"/>
      <c r="AA165" s="640"/>
      <c r="AB165" s="645"/>
    </row>
    <row r="166" spans="2:28" s="455" customFormat="1" ht="59.25" customHeight="1" x14ac:dyDescent="0.2">
      <c r="B166" s="694"/>
      <c r="C166" s="662"/>
      <c r="D166" s="662"/>
      <c r="E166" s="640"/>
      <c r="F166" s="640"/>
      <c r="G166" s="640"/>
      <c r="H166" s="676"/>
      <c r="I166" s="228" t="s">
        <v>1067</v>
      </c>
      <c r="J166" s="228" t="s">
        <v>1068</v>
      </c>
      <c r="K166" s="470" t="s">
        <v>50</v>
      </c>
      <c r="L166" s="499" t="s">
        <v>641</v>
      </c>
      <c r="M166" s="472" t="s">
        <v>765</v>
      </c>
      <c r="N166" s="637"/>
      <c r="O166" s="637"/>
      <c r="P166" s="639"/>
      <c r="Q166" s="640"/>
      <c r="R166" s="640"/>
      <c r="S166" s="639"/>
      <c r="T166" s="639"/>
      <c r="U166" s="639"/>
      <c r="V166" s="639"/>
      <c r="W166" s="640"/>
      <c r="X166" s="637"/>
      <c r="Y166" s="640"/>
      <c r="Z166" s="664"/>
      <c r="AA166" s="640"/>
      <c r="AB166" s="645"/>
    </row>
    <row r="167" spans="2:28" s="455" customFormat="1" ht="72.75" customHeight="1" x14ac:dyDescent="0.2">
      <c r="B167" s="694"/>
      <c r="C167" s="662"/>
      <c r="D167" s="662"/>
      <c r="E167" s="640"/>
      <c r="F167" s="640"/>
      <c r="G167" s="640"/>
      <c r="H167" s="676"/>
      <c r="I167" s="228" t="s">
        <v>1069</v>
      </c>
      <c r="J167" s="228" t="s">
        <v>1070</v>
      </c>
      <c r="K167" s="470" t="s">
        <v>50</v>
      </c>
      <c r="L167" s="499">
        <v>0.4219</v>
      </c>
      <c r="M167" s="472" t="s">
        <v>765</v>
      </c>
      <c r="N167" s="637"/>
      <c r="O167" s="637"/>
      <c r="P167" s="639"/>
      <c r="Q167" s="640"/>
      <c r="R167" s="640"/>
      <c r="S167" s="639"/>
      <c r="T167" s="639"/>
      <c r="U167" s="639"/>
      <c r="V167" s="639"/>
      <c r="W167" s="640"/>
      <c r="X167" s="637"/>
      <c r="Y167" s="640"/>
      <c r="Z167" s="664"/>
      <c r="AA167" s="640"/>
      <c r="AB167" s="645"/>
    </row>
    <row r="168" spans="2:28" s="455" customFormat="1" ht="63.75" x14ac:dyDescent="0.2">
      <c r="B168" s="694"/>
      <c r="C168" s="662"/>
      <c r="D168" s="662"/>
      <c r="E168" s="640"/>
      <c r="F168" s="640"/>
      <c r="G168" s="640"/>
      <c r="H168" s="676"/>
      <c r="I168" s="228" t="s">
        <v>1071</v>
      </c>
      <c r="J168" s="228" t="s">
        <v>1072</v>
      </c>
      <c r="K168" s="470" t="s">
        <v>50</v>
      </c>
      <c r="L168" s="499">
        <v>0.1532</v>
      </c>
      <c r="M168" s="472" t="s">
        <v>765</v>
      </c>
      <c r="N168" s="637"/>
      <c r="O168" s="637"/>
      <c r="P168" s="639"/>
      <c r="Q168" s="640"/>
      <c r="R168" s="640"/>
      <c r="S168" s="639"/>
      <c r="T168" s="639"/>
      <c r="U168" s="639"/>
      <c r="V168" s="639"/>
      <c r="W168" s="640"/>
      <c r="X168" s="637"/>
      <c r="Y168" s="640"/>
      <c r="Z168" s="664"/>
      <c r="AA168" s="640"/>
      <c r="AB168" s="645"/>
    </row>
    <row r="169" spans="2:28" s="455" customFormat="1" ht="63.75" x14ac:dyDescent="0.2">
      <c r="B169" s="694"/>
      <c r="C169" s="662"/>
      <c r="D169" s="662"/>
      <c r="E169" s="640"/>
      <c r="F169" s="640"/>
      <c r="G169" s="640"/>
      <c r="H169" s="676"/>
      <c r="I169" s="228" t="s">
        <v>1073</v>
      </c>
      <c r="J169" s="228" t="s">
        <v>1074</v>
      </c>
      <c r="K169" s="470" t="s">
        <v>50</v>
      </c>
      <c r="L169" s="499">
        <v>0.5625</v>
      </c>
      <c r="M169" s="472" t="s">
        <v>765</v>
      </c>
      <c r="N169" s="637"/>
      <c r="O169" s="637"/>
      <c r="P169" s="639"/>
      <c r="Q169" s="640"/>
      <c r="R169" s="640"/>
      <c r="S169" s="639"/>
      <c r="T169" s="639"/>
      <c r="U169" s="639"/>
      <c r="V169" s="639"/>
      <c r="W169" s="640"/>
      <c r="X169" s="637"/>
      <c r="Y169" s="640"/>
      <c r="Z169" s="664"/>
      <c r="AA169" s="640"/>
      <c r="AB169" s="645"/>
    </row>
    <row r="170" spans="2:28" s="455" customFormat="1" ht="68.25" customHeight="1" x14ac:dyDescent="0.2">
      <c r="B170" s="694"/>
      <c r="C170" s="662"/>
      <c r="D170" s="662"/>
      <c r="E170" s="640"/>
      <c r="F170" s="640"/>
      <c r="G170" s="640"/>
      <c r="H170" s="676"/>
      <c r="I170" s="228" t="s">
        <v>1075</v>
      </c>
      <c r="J170" s="228" t="s">
        <v>1076</v>
      </c>
      <c r="K170" s="470" t="s">
        <v>50</v>
      </c>
      <c r="L170" s="499" t="s">
        <v>641</v>
      </c>
      <c r="M170" s="472" t="s">
        <v>765</v>
      </c>
      <c r="N170" s="637"/>
      <c r="O170" s="637"/>
      <c r="P170" s="639"/>
      <c r="Q170" s="640"/>
      <c r="R170" s="640"/>
      <c r="S170" s="639"/>
      <c r="T170" s="639"/>
      <c r="U170" s="639"/>
      <c r="V170" s="639"/>
      <c r="W170" s="640"/>
      <c r="X170" s="637"/>
      <c r="Y170" s="640"/>
      <c r="Z170" s="664"/>
      <c r="AA170" s="640"/>
      <c r="AB170" s="645"/>
    </row>
    <row r="171" spans="2:28" s="455" customFormat="1" ht="68.25" customHeight="1" x14ac:dyDescent="0.2">
      <c r="B171" s="694"/>
      <c r="C171" s="662"/>
      <c r="D171" s="662"/>
      <c r="E171" s="640"/>
      <c r="F171" s="640"/>
      <c r="G171" s="640"/>
      <c r="H171" s="676"/>
      <c r="I171" s="228" t="s">
        <v>1077</v>
      </c>
      <c r="J171" s="228" t="s">
        <v>1078</v>
      </c>
      <c r="K171" s="470" t="s">
        <v>50</v>
      </c>
      <c r="L171" s="499" t="s">
        <v>641</v>
      </c>
      <c r="M171" s="472" t="s">
        <v>765</v>
      </c>
      <c r="N171" s="637"/>
      <c r="O171" s="637"/>
      <c r="P171" s="639"/>
      <c r="Q171" s="640"/>
      <c r="R171" s="640"/>
      <c r="S171" s="639"/>
      <c r="T171" s="639"/>
      <c r="U171" s="639"/>
      <c r="V171" s="639"/>
      <c r="W171" s="640"/>
      <c r="X171" s="637"/>
      <c r="Y171" s="640"/>
      <c r="Z171" s="664"/>
      <c r="AA171" s="640"/>
      <c r="AB171" s="645"/>
    </row>
    <row r="172" spans="2:28" s="455" customFormat="1" ht="68.25" customHeight="1" x14ac:dyDescent="0.2">
      <c r="B172" s="694"/>
      <c r="C172" s="662"/>
      <c r="D172" s="662"/>
      <c r="E172" s="640"/>
      <c r="F172" s="640"/>
      <c r="G172" s="640"/>
      <c r="H172" s="676"/>
      <c r="I172" s="228" t="s">
        <v>1079</v>
      </c>
      <c r="J172" s="228" t="s">
        <v>1080</v>
      </c>
      <c r="K172" s="470" t="s">
        <v>50</v>
      </c>
      <c r="L172" s="499">
        <v>0.49719999999999998</v>
      </c>
      <c r="M172" s="472" t="s">
        <v>765</v>
      </c>
      <c r="N172" s="637"/>
      <c r="O172" s="637"/>
      <c r="P172" s="639"/>
      <c r="Q172" s="640"/>
      <c r="R172" s="640"/>
      <c r="S172" s="639"/>
      <c r="T172" s="639"/>
      <c r="U172" s="639"/>
      <c r="V172" s="639"/>
      <c r="W172" s="640"/>
      <c r="X172" s="637"/>
      <c r="Y172" s="640"/>
      <c r="Z172" s="664"/>
      <c r="AA172" s="640"/>
      <c r="AB172" s="645"/>
    </row>
    <row r="173" spans="2:28" s="455" customFormat="1" ht="51" x14ac:dyDescent="0.2">
      <c r="B173" s="694"/>
      <c r="C173" s="662"/>
      <c r="D173" s="662"/>
      <c r="E173" s="640"/>
      <c r="F173" s="640"/>
      <c r="G173" s="640"/>
      <c r="H173" s="676"/>
      <c r="I173" s="228" t="s">
        <v>1081</v>
      </c>
      <c r="J173" s="228" t="s">
        <v>1082</v>
      </c>
      <c r="K173" s="470" t="s">
        <v>50</v>
      </c>
      <c r="L173" s="499">
        <v>0.1174</v>
      </c>
      <c r="M173" s="472" t="s">
        <v>765</v>
      </c>
      <c r="N173" s="637"/>
      <c r="O173" s="637"/>
      <c r="P173" s="639"/>
      <c r="Q173" s="640"/>
      <c r="R173" s="640"/>
      <c r="S173" s="639"/>
      <c r="T173" s="639"/>
      <c r="U173" s="639"/>
      <c r="V173" s="639"/>
      <c r="W173" s="640"/>
      <c r="X173" s="637"/>
      <c r="Y173" s="640"/>
      <c r="Z173" s="664"/>
      <c r="AA173" s="640"/>
      <c r="AB173" s="645"/>
    </row>
    <row r="174" spans="2:28" s="455" customFormat="1" ht="51" x14ac:dyDescent="0.2">
      <c r="B174" s="694"/>
      <c r="C174" s="662"/>
      <c r="D174" s="662"/>
      <c r="E174" s="640"/>
      <c r="F174" s="640"/>
      <c r="G174" s="640"/>
      <c r="H174" s="676"/>
      <c r="I174" s="228" t="s">
        <v>1083</v>
      </c>
      <c r="J174" s="228" t="s">
        <v>1084</v>
      </c>
      <c r="K174" s="470" t="s">
        <v>50</v>
      </c>
      <c r="L174" s="499">
        <v>3.5400000000000001E-2</v>
      </c>
      <c r="M174" s="472" t="s">
        <v>765</v>
      </c>
      <c r="N174" s="637"/>
      <c r="O174" s="637"/>
      <c r="P174" s="639"/>
      <c r="Q174" s="640"/>
      <c r="R174" s="640"/>
      <c r="S174" s="639"/>
      <c r="T174" s="639"/>
      <c r="U174" s="639"/>
      <c r="V174" s="639"/>
      <c r="W174" s="640"/>
      <c r="X174" s="637"/>
      <c r="Y174" s="640"/>
      <c r="Z174" s="664"/>
      <c r="AA174" s="640"/>
      <c r="AB174" s="645"/>
    </row>
    <row r="175" spans="2:28" s="455" customFormat="1" ht="57" customHeight="1" x14ac:dyDescent="0.2">
      <c r="B175" s="694"/>
      <c r="C175" s="662"/>
      <c r="D175" s="662"/>
      <c r="E175" s="640"/>
      <c r="F175" s="640"/>
      <c r="G175" s="640"/>
      <c r="H175" s="676"/>
      <c r="I175" s="228" t="s">
        <v>1085</v>
      </c>
      <c r="J175" s="228" t="s">
        <v>1086</v>
      </c>
      <c r="K175" s="470" t="s">
        <v>50</v>
      </c>
      <c r="L175" s="499" t="s">
        <v>641</v>
      </c>
      <c r="M175" s="472" t="s">
        <v>765</v>
      </c>
      <c r="N175" s="637"/>
      <c r="O175" s="637"/>
      <c r="P175" s="639"/>
      <c r="Q175" s="640"/>
      <c r="R175" s="640"/>
      <c r="S175" s="639"/>
      <c r="T175" s="639"/>
      <c r="U175" s="639"/>
      <c r="V175" s="639"/>
      <c r="W175" s="640"/>
      <c r="X175" s="637"/>
      <c r="Y175" s="640"/>
      <c r="Z175" s="664"/>
      <c r="AA175" s="640"/>
      <c r="AB175" s="645"/>
    </row>
    <row r="176" spans="2:28" s="455" customFormat="1" ht="57.75" customHeight="1" x14ac:dyDescent="0.2">
      <c r="B176" s="694"/>
      <c r="C176" s="662"/>
      <c r="D176" s="662"/>
      <c r="E176" s="640"/>
      <c r="F176" s="640"/>
      <c r="G176" s="640"/>
      <c r="H176" s="676"/>
      <c r="I176" s="228" t="s">
        <v>1087</v>
      </c>
      <c r="J176" s="228" t="s">
        <v>1088</v>
      </c>
      <c r="K176" s="470" t="s">
        <v>50</v>
      </c>
      <c r="L176" s="499" t="s">
        <v>641</v>
      </c>
      <c r="M176" s="472" t="s">
        <v>765</v>
      </c>
      <c r="N176" s="637"/>
      <c r="O176" s="637"/>
      <c r="P176" s="639"/>
      <c r="Q176" s="640"/>
      <c r="R176" s="640"/>
      <c r="S176" s="639"/>
      <c r="T176" s="639"/>
      <c r="U176" s="639"/>
      <c r="V176" s="639"/>
      <c r="W176" s="640"/>
      <c r="X176" s="637"/>
      <c r="Y176" s="640"/>
      <c r="Z176" s="664"/>
      <c r="AA176" s="640"/>
      <c r="AB176" s="645"/>
    </row>
    <row r="177" spans="2:28" s="455" customFormat="1" ht="57.75" customHeight="1" x14ac:dyDescent="0.2">
      <c r="B177" s="694"/>
      <c r="C177" s="662"/>
      <c r="D177" s="662"/>
      <c r="E177" s="640"/>
      <c r="F177" s="640"/>
      <c r="G177" s="640"/>
      <c r="H177" s="676"/>
      <c r="I177" s="228" t="s">
        <v>1089</v>
      </c>
      <c r="J177" s="228" t="s">
        <v>1090</v>
      </c>
      <c r="K177" s="470" t="s">
        <v>50</v>
      </c>
      <c r="L177" s="499">
        <v>1.1780999999999999</v>
      </c>
      <c r="M177" s="472" t="s">
        <v>765</v>
      </c>
      <c r="N177" s="637"/>
      <c r="O177" s="637"/>
      <c r="P177" s="639"/>
      <c r="Q177" s="640"/>
      <c r="R177" s="640"/>
      <c r="S177" s="639"/>
      <c r="T177" s="639"/>
      <c r="U177" s="639"/>
      <c r="V177" s="639"/>
      <c r="W177" s="640"/>
      <c r="X177" s="637"/>
      <c r="Y177" s="640"/>
      <c r="Z177" s="664"/>
      <c r="AA177" s="640"/>
      <c r="AB177" s="645"/>
    </row>
    <row r="178" spans="2:28" s="455" customFormat="1" ht="63.75" x14ac:dyDescent="0.2">
      <c r="B178" s="694"/>
      <c r="C178" s="662"/>
      <c r="D178" s="662"/>
      <c r="E178" s="640"/>
      <c r="F178" s="640"/>
      <c r="G178" s="640"/>
      <c r="H178" s="676"/>
      <c r="I178" s="228" t="s">
        <v>1091</v>
      </c>
      <c r="J178" s="228" t="s">
        <v>1092</v>
      </c>
      <c r="K178" s="470" t="s">
        <v>50</v>
      </c>
      <c r="L178" s="499">
        <v>0.1409</v>
      </c>
      <c r="M178" s="472" t="s">
        <v>765</v>
      </c>
      <c r="N178" s="637"/>
      <c r="O178" s="637"/>
      <c r="P178" s="639"/>
      <c r="Q178" s="640"/>
      <c r="R178" s="640"/>
      <c r="S178" s="639"/>
      <c r="T178" s="639"/>
      <c r="U178" s="639"/>
      <c r="V178" s="639"/>
      <c r="W178" s="640"/>
      <c r="X178" s="637"/>
      <c r="Y178" s="640"/>
      <c r="Z178" s="664"/>
      <c r="AA178" s="640"/>
      <c r="AB178" s="645"/>
    </row>
    <row r="179" spans="2:28" s="455" customFormat="1" ht="63.75" customHeight="1" x14ac:dyDescent="0.2">
      <c r="B179" s="694"/>
      <c r="C179" s="662"/>
      <c r="D179" s="662"/>
      <c r="E179" s="640"/>
      <c r="F179" s="640"/>
      <c r="G179" s="640"/>
      <c r="H179" s="676"/>
      <c r="I179" s="228" t="s">
        <v>1093</v>
      </c>
      <c r="J179" s="228" t="s">
        <v>1094</v>
      </c>
      <c r="K179" s="470" t="s">
        <v>50</v>
      </c>
      <c r="L179" s="499">
        <v>0.2021</v>
      </c>
      <c r="M179" s="472" t="s">
        <v>765</v>
      </c>
      <c r="N179" s="637"/>
      <c r="O179" s="637"/>
      <c r="P179" s="639"/>
      <c r="Q179" s="640"/>
      <c r="R179" s="640"/>
      <c r="S179" s="639"/>
      <c r="T179" s="639"/>
      <c r="U179" s="639"/>
      <c r="V179" s="639"/>
      <c r="W179" s="640"/>
      <c r="X179" s="637"/>
      <c r="Y179" s="640"/>
      <c r="Z179" s="664"/>
      <c r="AA179" s="640"/>
      <c r="AB179" s="645"/>
    </row>
    <row r="180" spans="2:28" s="455" customFormat="1" ht="58.5" customHeight="1" x14ac:dyDescent="0.2">
      <c r="B180" s="694"/>
      <c r="C180" s="662"/>
      <c r="D180" s="662"/>
      <c r="E180" s="640"/>
      <c r="F180" s="640"/>
      <c r="G180" s="640"/>
      <c r="H180" s="676"/>
      <c r="I180" s="228" t="s">
        <v>1095</v>
      </c>
      <c r="J180" s="228" t="s">
        <v>1096</v>
      </c>
      <c r="K180" s="470" t="s">
        <v>50</v>
      </c>
      <c r="L180" s="499" t="s">
        <v>641</v>
      </c>
      <c r="M180" s="472" t="s">
        <v>765</v>
      </c>
      <c r="N180" s="637"/>
      <c r="O180" s="637"/>
      <c r="P180" s="639"/>
      <c r="Q180" s="640"/>
      <c r="R180" s="640"/>
      <c r="S180" s="639"/>
      <c r="T180" s="639"/>
      <c r="U180" s="639"/>
      <c r="V180" s="639"/>
      <c r="W180" s="640"/>
      <c r="X180" s="637"/>
      <c r="Y180" s="640"/>
      <c r="Z180" s="664"/>
      <c r="AA180" s="640"/>
      <c r="AB180" s="645"/>
    </row>
    <row r="181" spans="2:28" s="455" customFormat="1" ht="58.5" customHeight="1" x14ac:dyDescent="0.2">
      <c r="B181" s="694"/>
      <c r="C181" s="662"/>
      <c r="D181" s="662"/>
      <c r="E181" s="640"/>
      <c r="F181" s="640"/>
      <c r="G181" s="640"/>
      <c r="H181" s="676"/>
      <c r="I181" s="228" t="s">
        <v>1097</v>
      </c>
      <c r="J181" s="228" t="s">
        <v>1098</v>
      </c>
      <c r="K181" s="470" t="s">
        <v>50</v>
      </c>
      <c r="L181" s="499" t="s">
        <v>641</v>
      </c>
      <c r="M181" s="472" t="s">
        <v>765</v>
      </c>
      <c r="N181" s="637"/>
      <c r="O181" s="637"/>
      <c r="P181" s="639"/>
      <c r="Q181" s="640"/>
      <c r="R181" s="640"/>
      <c r="S181" s="639"/>
      <c r="T181" s="639"/>
      <c r="U181" s="639"/>
      <c r="V181" s="639"/>
      <c r="W181" s="640"/>
      <c r="X181" s="637"/>
      <c r="Y181" s="640"/>
      <c r="Z181" s="664"/>
      <c r="AA181" s="640"/>
      <c r="AB181" s="645"/>
    </row>
    <row r="182" spans="2:28" s="455" customFormat="1" ht="58.5" customHeight="1" x14ac:dyDescent="0.2">
      <c r="B182" s="694"/>
      <c r="C182" s="662"/>
      <c r="D182" s="662"/>
      <c r="E182" s="640"/>
      <c r="F182" s="640"/>
      <c r="G182" s="640"/>
      <c r="H182" s="676"/>
      <c r="I182" s="228" t="s">
        <v>1099</v>
      </c>
      <c r="J182" s="228" t="s">
        <v>1100</v>
      </c>
      <c r="K182" s="470" t="s">
        <v>50</v>
      </c>
      <c r="L182" s="499">
        <v>3.5640999999999998</v>
      </c>
      <c r="M182" s="472" t="s">
        <v>765</v>
      </c>
      <c r="N182" s="637"/>
      <c r="O182" s="637"/>
      <c r="P182" s="639"/>
      <c r="Q182" s="640"/>
      <c r="R182" s="640"/>
      <c r="S182" s="639"/>
      <c r="T182" s="639"/>
      <c r="U182" s="639"/>
      <c r="V182" s="639"/>
      <c r="W182" s="640"/>
      <c r="X182" s="637"/>
      <c r="Y182" s="640"/>
      <c r="Z182" s="664"/>
      <c r="AA182" s="640"/>
      <c r="AB182" s="645"/>
    </row>
    <row r="183" spans="2:28" s="455" customFormat="1" ht="51" x14ac:dyDescent="0.2">
      <c r="B183" s="694"/>
      <c r="C183" s="662"/>
      <c r="D183" s="662"/>
      <c r="E183" s="640"/>
      <c r="F183" s="640"/>
      <c r="G183" s="640"/>
      <c r="H183" s="676"/>
      <c r="I183" s="228" t="s">
        <v>1101</v>
      </c>
      <c r="J183" s="228" t="s">
        <v>1102</v>
      </c>
      <c r="K183" s="470" t="s">
        <v>50</v>
      </c>
      <c r="L183" s="499">
        <v>0.58330000000000004</v>
      </c>
      <c r="M183" s="472" t="s">
        <v>765</v>
      </c>
      <c r="N183" s="637"/>
      <c r="O183" s="637"/>
      <c r="P183" s="639"/>
      <c r="Q183" s="640"/>
      <c r="R183" s="640"/>
      <c r="S183" s="639"/>
      <c r="T183" s="639"/>
      <c r="U183" s="639"/>
      <c r="V183" s="639"/>
      <c r="W183" s="640"/>
      <c r="X183" s="637"/>
      <c r="Y183" s="640"/>
      <c r="Z183" s="664"/>
      <c r="AA183" s="640"/>
      <c r="AB183" s="645"/>
    </row>
    <row r="184" spans="2:28" s="455" customFormat="1" ht="51" x14ac:dyDescent="0.2">
      <c r="B184" s="694"/>
      <c r="C184" s="662"/>
      <c r="D184" s="662"/>
      <c r="E184" s="640"/>
      <c r="F184" s="640"/>
      <c r="G184" s="640"/>
      <c r="H184" s="676"/>
      <c r="I184" s="228" t="s">
        <v>1103</v>
      </c>
      <c r="J184" s="228" t="s">
        <v>1104</v>
      </c>
      <c r="K184" s="470" t="s">
        <v>50</v>
      </c>
      <c r="L184" s="499">
        <v>0.25</v>
      </c>
      <c r="M184" s="472" t="s">
        <v>765</v>
      </c>
      <c r="N184" s="637"/>
      <c r="O184" s="637"/>
      <c r="P184" s="639"/>
      <c r="Q184" s="640"/>
      <c r="R184" s="640"/>
      <c r="S184" s="639"/>
      <c r="T184" s="639"/>
      <c r="U184" s="639"/>
      <c r="V184" s="639"/>
      <c r="W184" s="640"/>
      <c r="X184" s="637"/>
      <c r="Y184" s="640"/>
      <c r="Z184" s="664"/>
      <c r="AA184" s="640"/>
      <c r="AB184" s="645"/>
    </row>
    <row r="185" spans="2:28" s="455" customFormat="1" ht="62.25" customHeight="1" x14ac:dyDescent="0.2">
      <c r="B185" s="694"/>
      <c r="C185" s="662"/>
      <c r="D185" s="662"/>
      <c r="E185" s="640"/>
      <c r="F185" s="640"/>
      <c r="G185" s="640"/>
      <c r="H185" s="676"/>
      <c r="I185" s="228" t="s">
        <v>1105</v>
      </c>
      <c r="J185" s="228" t="s">
        <v>1106</v>
      </c>
      <c r="K185" s="470" t="s">
        <v>50</v>
      </c>
      <c r="L185" s="499" t="s">
        <v>641</v>
      </c>
      <c r="M185" s="472" t="s">
        <v>765</v>
      </c>
      <c r="N185" s="637"/>
      <c r="O185" s="637"/>
      <c r="P185" s="639"/>
      <c r="Q185" s="640"/>
      <c r="R185" s="640"/>
      <c r="S185" s="639"/>
      <c r="T185" s="639"/>
      <c r="U185" s="639"/>
      <c r="V185" s="639"/>
      <c r="W185" s="640"/>
      <c r="X185" s="637"/>
      <c r="Y185" s="640"/>
      <c r="Z185" s="664"/>
      <c r="AA185" s="640"/>
      <c r="AB185" s="645"/>
    </row>
    <row r="186" spans="2:28" s="455" customFormat="1" ht="66" customHeight="1" x14ac:dyDescent="0.2">
      <c r="B186" s="694"/>
      <c r="C186" s="662"/>
      <c r="D186" s="662"/>
      <c r="E186" s="640"/>
      <c r="F186" s="640"/>
      <c r="G186" s="640"/>
      <c r="H186" s="676"/>
      <c r="I186" s="228" t="s">
        <v>1107</v>
      </c>
      <c r="J186" s="228" t="s">
        <v>1108</v>
      </c>
      <c r="K186" s="470" t="s">
        <v>50</v>
      </c>
      <c r="L186" s="499" t="s">
        <v>641</v>
      </c>
      <c r="M186" s="472" t="s">
        <v>765</v>
      </c>
      <c r="N186" s="637"/>
      <c r="O186" s="637"/>
      <c r="P186" s="639"/>
      <c r="Q186" s="640"/>
      <c r="R186" s="640"/>
      <c r="S186" s="639"/>
      <c r="T186" s="639"/>
      <c r="U186" s="639"/>
      <c r="V186" s="639"/>
      <c r="W186" s="640"/>
      <c r="X186" s="637"/>
      <c r="Y186" s="640"/>
      <c r="Z186" s="664"/>
      <c r="AA186" s="640"/>
      <c r="AB186" s="645"/>
    </row>
    <row r="187" spans="2:28" s="455" customFormat="1" ht="58.5" customHeight="1" x14ac:dyDescent="0.2">
      <c r="B187" s="694"/>
      <c r="C187" s="662"/>
      <c r="D187" s="662"/>
      <c r="E187" s="640"/>
      <c r="F187" s="640"/>
      <c r="G187" s="640"/>
      <c r="H187" s="676"/>
      <c r="I187" s="228" t="s">
        <v>1109</v>
      </c>
      <c r="J187" s="228" t="s">
        <v>1110</v>
      </c>
      <c r="K187" s="470" t="s">
        <v>50</v>
      </c>
      <c r="L187" s="499">
        <v>1.2222</v>
      </c>
      <c r="M187" s="472" t="s">
        <v>765</v>
      </c>
      <c r="N187" s="637"/>
      <c r="O187" s="637"/>
      <c r="P187" s="639"/>
      <c r="Q187" s="640"/>
      <c r="R187" s="640"/>
      <c r="S187" s="639"/>
      <c r="T187" s="639"/>
      <c r="U187" s="639"/>
      <c r="V187" s="639"/>
      <c r="W187" s="640"/>
      <c r="X187" s="637"/>
      <c r="Y187" s="640"/>
      <c r="Z187" s="664"/>
      <c r="AA187" s="640"/>
      <c r="AB187" s="645"/>
    </row>
    <row r="188" spans="2:28" s="455" customFormat="1" ht="55.5" customHeight="1" x14ac:dyDescent="0.2">
      <c r="B188" s="694"/>
      <c r="C188" s="662"/>
      <c r="D188" s="662"/>
      <c r="E188" s="640"/>
      <c r="F188" s="640"/>
      <c r="G188" s="640"/>
      <c r="H188" s="676"/>
      <c r="I188" s="228" t="s">
        <v>1111</v>
      </c>
      <c r="J188" s="228" t="s">
        <v>1112</v>
      </c>
      <c r="K188" s="470" t="s">
        <v>50</v>
      </c>
      <c r="L188" s="499">
        <v>0.5</v>
      </c>
      <c r="M188" s="472" t="s">
        <v>765</v>
      </c>
      <c r="N188" s="637"/>
      <c r="O188" s="637"/>
      <c r="P188" s="639"/>
      <c r="Q188" s="640"/>
      <c r="R188" s="640"/>
      <c r="S188" s="639"/>
      <c r="T188" s="639"/>
      <c r="U188" s="639"/>
      <c r="V188" s="639"/>
      <c r="W188" s="640"/>
      <c r="X188" s="637"/>
      <c r="Y188" s="640"/>
      <c r="Z188" s="664"/>
      <c r="AA188" s="640"/>
      <c r="AB188" s="645"/>
    </row>
    <row r="189" spans="2:28" s="455" customFormat="1" ht="60.75" customHeight="1" x14ac:dyDescent="0.2">
      <c r="B189" s="694"/>
      <c r="C189" s="662"/>
      <c r="D189" s="662"/>
      <c r="E189" s="640"/>
      <c r="F189" s="640"/>
      <c r="G189" s="640"/>
      <c r="H189" s="676"/>
      <c r="I189" s="228" t="s">
        <v>1113</v>
      </c>
      <c r="J189" s="228" t="s">
        <v>1114</v>
      </c>
      <c r="K189" s="470" t="s">
        <v>50</v>
      </c>
      <c r="L189" s="499">
        <v>0.22550000000000001</v>
      </c>
      <c r="M189" s="472" t="s">
        <v>765</v>
      </c>
      <c r="N189" s="637"/>
      <c r="O189" s="637"/>
      <c r="P189" s="639"/>
      <c r="Q189" s="640"/>
      <c r="R189" s="640"/>
      <c r="S189" s="639"/>
      <c r="T189" s="639"/>
      <c r="U189" s="639"/>
      <c r="V189" s="639"/>
      <c r="W189" s="640"/>
      <c r="X189" s="637"/>
      <c r="Y189" s="640"/>
      <c r="Z189" s="664"/>
      <c r="AA189" s="640"/>
      <c r="AB189" s="645"/>
    </row>
    <row r="190" spans="2:28" s="455" customFormat="1" ht="65.25" customHeight="1" x14ac:dyDescent="0.2">
      <c r="B190" s="694"/>
      <c r="C190" s="662"/>
      <c r="D190" s="662"/>
      <c r="E190" s="640"/>
      <c r="F190" s="640"/>
      <c r="G190" s="640"/>
      <c r="H190" s="676"/>
      <c r="I190" s="228" t="s">
        <v>1115</v>
      </c>
      <c r="J190" s="228" t="s">
        <v>1116</v>
      </c>
      <c r="K190" s="470" t="s">
        <v>50</v>
      </c>
      <c r="L190" s="499" t="s">
        <v>641</v>
      </c>
      <c r="M190" s="472" t="s">
        <v>765</v>
      </c>
      <c r="N190" s="637"/>
      <c r="O190" s="637"/>
      <c r="P190" s="639"/>
      <c r="Q190" s="640"/>
      <c r="R190" s="640"/>
      <c r="S190" s="639"/>
      <c r="T190" s="639"/>
      <c r="U190" s="639"/>
      <c r="V190" s="639"/>
      <c r="W190" s="640"/>
      <c r="X190" s="637"/>
      <c r="Y190" s="640"/>
      <c r="Z190" s="664"/>
      <c r="AA190" s="640"/>
      <c r="AB190" s="645"/>
    </row>
    <row r="191" spans="2:28" s="455" customFormat="1" ht="65.25" customHeight="1" x14ac:dyDescent="0.2">
      <c r="B191" s="694"/>
      <c r="C191" s="662"/>
      <c r="D191" s="662"/>
      <c r="E191" s="640"/>
      <c r="F191" s="640"/>
      <c r="G191" s="640"/>
      <c r="H191" s="676"/>
      <c r="I191" s="228" t="s">
        <v>1117</v>
      </c>
      <c r="J191" s="228" t="s">
        <v>1118</v>
      </c>
      <c r="K191" s="470" t="s">
        <v>50</v>
      </c>
      <c r="L191" s="499" t="s">
        <v>641</v>
      </c>
      <c r="M191" s="472" t="s">
        <v>765</v>
      </c>
      <c r="N191" s="637"/>
      <c r="O191" s="637"/>
      <c r="P191" s="639"/>
      <c r="Q191" s="640"/>
      <c r="R191" s="640"/>
      <c r="S191" s="639"/>
      <c r="T191" s="639"/>
      <c r="U191" s="639"/>
      <c r="V191" s="639"/>
      <c r="W191" s="640"/>
      <c r="X191" s="637"/>
      <c r="Y191" s="640"/>
      <c r="Z191" s="664"/>
      <c r="AA191" s="640"/>
      <c r="AB191" s="645"/>
    </row>
    <row r="192" spans="2:28" s="455" customFormat="1" ht="65.25" customHeight="1" x14ac:dyDescent="0.2">
      <c r="B192" s="694"/>
      <c r="C192" s="662"/>
      <c r="D192" s="662"/>
      <c r="E192" s="640"/>
      <c r="F192" s="640"/>
      <c r="G192" s="640"/>
      <c r="H192" s="676"/>
      <c r="I192" s="228" t="s">
        <v>1119</v>
      </c>
      <c r="J192" s="228" t="s">
        <v>1120</v>
      </c>
      <c r="K192" s="470" t="s">
        <v>50</v>
      </c>
      <c r="L192" s="499">
        <v>0.42599999999999999</v>
      </c>
      <c r="M192" s="472" t="s">
        <v>765</v>
      </c>
      <c r="N192" s="637"/>
      <c r="O192" s="637"/>
      <c r="P192" s="639"/>
      <c r="Q192" s="640"/>
      <c r="R192" s="640"/>
      <c r="S192" s="639"/>
      <c r="T192" s="639"/>
      <c r="U192" s="639"/>
      <c r="V192" s="639"/>
      <c r="W192" s="640"/>
      <c r="X192" s="637"/>
      <c r="Y192" s="640"/>
      <c r="Z192" s="664"/>
      <c r="AA192" s="640"/>
      <c r="AB192" s="645"/>
    </row>
    <row r="193" spans="2:28" s="455" customFormat="1" ht="63.75" x14ac:dyDescent="0.2">
      <c r="B193" s="694"/>
      <c r="C193" s="662"/>
      <c r="D193" s="662"/>
      <c r="E193" s="640"/>
      <c r="F193" s="640"/>
      <c r="G193" s="640"/>
      <c r="H193" s="676"/>
      <c r="I193" s="228" t="s">
        <v>1121</v>
      </c>
      <c r="J193" s="228" t="s">
        <v>1122</v>
      </c>
      <c r="K193" s="470" t="s">
        <v>50</v>
      </c>
      <c r="L193" s="499">
        <v>3.1770999999999998</v>
      </c>
      <c r="M193" s="472" t="s">
        <v>765</v>
      </c>
      <c r="N193" s="637"/>
      <c r="O193" s="637"/>
      <c r="P193" s="639"/>
      <c r="Q193" s="640"/>
      <c r="R193" s="640"/>
      <c r="S193" s="639"/>
      <c r="T193" s="639"/>
      <c r="U193" s="639"/>
      <c r="V193" s="639"/>
      <c r="W193" s="640"/>
      <c r="X193" s="637"/>
      <c r="Y193" s="640"/>
      <c r="Z193" s="664"/>
      <c r="AA193" s="640"/>
      <c r="AB193" s="645"/>
    </row>
    <row r="194" spans="2:28" s="455" customFormat="1" ht="74.25" customHeight="1" x14ac:dyDescent="0.2">
      <c r="B194" s="694"/>
      <c r="C194" s="662"/>
      <c r="D194" s="662"/>
      <c r="E194" s="640"/>
      <c r="F194" s="640"/>
      <c r="G194" s="640"/>
      <c r="H194" s="676"/>
      <c r="I194" s="228" t="s">
        <v>1123</v>
      </c>
      <c r="J194" s="228" t="s">
        <v>1124</v>
      </c>
      <c r="K194" s="470" t="s">
        <v>50</v>
      </c>
      <c r="L194" s="499">
        <v>0.32340000000000002</v>
      </c>
      <c r="M194" s="472" t="s">
        <v>765</v>
      </c>
      <c r="N194" s="637"/>
      <c r="O194" s="637"/>
      <c r="P194" s="639"/>
      <c r="Q194" s="640"/>
      <c r="R194" s="640"/>
      <c r="S194" s="639"/>
      <c r="T194" s="639"/>
      <c r="U194" s="639"/>
      <c r="V194" s="639"/>
      <c r="W194" s="640"/>
      <c r="X194" s="637"/>
      <c r="Y194" s="640"/>
      <c r="Z194" s="664"/>
      <c r="AA194" s="640"/>
      <c r="AB194" s="645"/>
    </row>
    <row r="195" spans="2:28" s="455" customFormat="1" ht="73.5" customHeight="1" x14ac:dyDescent="0.2">
      <c r="B195" s="694"/>
      <c r="C195" s="662"/>
      <c r="D195" s="662"/>
      <c r="E195" s="640"/>
      <c r="F195" s="640"/>
      <c r="G195" s="640"/>
      <c r="H195" s="676"/>
      <c r="I195" s="228" t="s">
        <v>1125</v>
      </c>
      <c r="J195" s="228" t="s">
        <v>1126</v>
      </c>
      <c r="K195" s="470" t="s">
        <v>50</v>
      </c>
      <c r="L195" s="499" t="s">
        <v>641</v>
      </c>
      <c r="M195" s="472" t="s">
        <v>765</v>
      </c>
      <c r="N195" s="637"/>
      <c r="O195" s="637"/>
      <c r="P195" s="639"/>
      <c r="Q195" s="640"/>
      <c r="R195" s="640"/>
      <c r="S195" s="639"/>
      <c r="T195" s="639"/>
      <c r="U195" s="639"/>
      <c r="V195" s="639"/>
      <c r="W195" s="640"/>
      <c r="X195" s="637"/>
      <c r="Y195" s="640"/>
      <c r="Z195" s="664"/>
      <c r="AA195" s="640"/>
      <c r="AB195" s="645"/>
    </row>
    <row r="196" spans="2:28" s="455" customFormat="1" ht="73.5" customHeight="1" x14ac:dyDescent="0.2">
      <c r="B196" s="694"/>
      <c r="C196" s="662"/>
      <c r="D196" s="662"/>
      <c r="E196" s="640"/>
      <c r="F196" s="640"/>
      <c r="G196" s="640"/>
      <c r="H196" s="676"/>
      <c r="I196" s="228" t="s">
        <v>1127</v>
      </c>
      <c r="J196" s="228" t="s">
        <v>1128</v>
      </c>
      <c r="K196" s="470" t="s">
        <v>50</v>
      </c>
      <c r="L196" s="499" t="s">
        <v>641</v>
      </c>
      <c r="M196" s="472" t="s">
        <v>765</v>
      </c>
      <c r="N196" s="637"/>
      <c r="O196" s="637"/>
      <c r="P196" s="639"/>
      <c r="Q196" s="640"/>
      <c r="R196" s="640"/>
      <c r="S196" s="639"/>
      <c r="T196" s="639"/>
      <c r="U196" s="639"/>
      <c r="V196" s="639"/>
      <c r="W196" s="640"/>
      <c r="X196" s="637"/>
      <c r="Y196" s="640"/>
      <c r="Z196" s="664"/>
      <c r="AA196" s="640"/>
      <c r="AB196" s="645"/>
    </row>
    <row r="197" spans="2:28" s="455" customFormat="1" ht="69" customHeight="1" x14ac:dyDescent="0.2">
      <c r="B197" s="694"/>
      <c r="C197" s="662"/>
      <c r="D197" s="662"/>
      <c r="E197" s="640"/>
      <c r="F197" s="640"/>
      <c r="G197" s="640"/>
      <c r="H197" s="676"/>
      <c r="I197" s="228" t="s">
        <v>1129</v>
      </c>
      <c r="J197" s="228" t="s">
        <v>1130</v>
      </c>
      <c r="K197" s="470" t="s">
        <v>50</v>
      </c>
      <c r="L197" s="499">
        <v>0.71460000000000001</v>
      </c>
      <c r="M197" s="472" t="s">
        <v>765</v>
      </c>
      <c r="N197" s="637"/>
      <c r="O197" s="637"/>
      <c r="P197" s="639"/>
      <c r="Q197" s="640"/>
      <c r="R197" s="640"/>
      <c r="S197" s="639"/>
      <c r="T197" s="639"/>
      <c r="U197" s="639"/>
      <c r="V197" s="639"/>
      <c r="W197" s="640"/>
      <c r="X197" s="637"/>
      <c r="Y197" s="640"/>
      <c r="Z197" s="664"/>
      <c r="AA197" s="640"/>
      <c r="AB197" s="645"/>
    </row>
    <row r="198" spans="2:28" s="455" customFormat="1" ht="60.75" customHeight="1" x14ac:dyDescent="0.2">
      <c r="B198" s="694"/>
      <c r="C198" s="662"/>
      <c r="D198" s="662"/>
      <c r="E198" s="640"/>
      <c r="F198" s="640"/>
      <c r="G198" s="640"/>
      <c r="H198" s="676"/>
      <c r="I198" s="228" t="s">
        <v>1131</v>
      </c>
      <c r="J198" s="228" t="s">
        <v>1132</v>
      </c>
      <c r="K198" s="470" t="s">
        <v>50</v>
      </c>
      <c r="L198" s="499">
        <v>0.20019999999999999</v>
      </c>
      <c r="M198" s="472" t="s">
        <v>765</v>
      </c>
      <c r="N198" s="637"/>
      <c r="O198" s="637"/>
      <c r="P198" s="639"/>
      <c r="Q198" s="640"/>
      <c r="R198" s="640"/>
      <c r="S198" s="639"/>
      <c r="T198" s="639"/>
      <c r="U198" s="639"/>
      <c r="V198" s="639"/>
      <c r="W198" s="640"/>
      <c r="X198" s="637"/>
      <c r="Y198" s="640"/>
      <c r="Z198" s="664"/>
      <c r="AA198" s="640"/>
      <c r="AB198" s="645"/>
    </row>
    <row r="199" spans="2:28" s="455" customFormat="1" ht="60.75" customHeight="1" x14ac:dyDescent="0.2">
      <c r="B199" s="694"/>
      <c r="C199" s="662"/>
      <c r="D199" s="662"/>
      <c r="E199" s="640"/>
      <c r="F199" s="640"/>
      <c r="G199" s="640"/>
      <c r="H199" s="676"/>
      <c r="I199" s="228" t="s">
        <v>1133</v>
      </c>
      <c r="J199" s="228" t="s">
        <v>1134</v>
      </c>
      <c r="K199" s="470" t="s">
        <v>50</v>
      </c>
      <c r="L199" s="499">
        <v>0.23430000000000001</v>
      </c>
      <c r="M199" s="472" t="s">
        <v>765</v>
      </c>
      <c r="N199" s="637"/>
      <c r="O199" s="637"/>
      <c r="P199" s="639"/>
      <c r="Q199" s="640"/>
      <c r="R199" s="640"/>
      <c r="S199" s="639"/>
      <c r="T199" s="639"/>
      <c r="U199" s="639"/>
      <c r="V199" s="639"/>
      <c r="W199" s="640"/>
      <c r="X199" s="637"/>
      <c r="Y199" s="640"/>
      <c r="Z199" s="664"/>
      <c r="AA199" s="640"/>
      <c r="AB199" s="645"/>
    </row>
    <row r="200" spans="2:28" s="455" customFormat="1" ht="51" x14ac:dyDescent="0.2">
      <c r="B200" s="694"/>
      <c r="C200" s="662"/>
      <c r="D200" s="662"/>
      <c r="E200" s="640"/>
      <c r="F200" s="640"/>
      <c r="G200" s="640"/>
      <c r="H200" s="676"/>
      <c r="I200" s="228" t="s">
        <v>1135</v>
      </c>
      <c r="J200" s="228" t="s">
        <v>1136</v>
      </c>
      <c r="K200" s="470" t="s">
        <v>50</v>
      </c>
      <c r="L200" s="499" t="s">
        <v>641</v>
      </c>
      <c r="M200" s="472" t="s">
        <v>765</v>
      </c>
      <c r="N200" s="637"/>
      <c r="O200" s="637"/>
      <c r="P200" s="639"/>
      <c r="Q200" s="640"/>
      <c r="R200" s="640"/>
      <c r="S200" s="639"/>
      <c r="T200" s="639"/>
      <c r="U200" s="639"/>
      <c r="V200" s="639"/>
      <c r="W200" s="640"/>
      <c r="X200" s="637"/>
      <c r="Y200" s="640"/>
      <c r="Z200" s="664"/>
      <c r="AA200" s="640"/>
      <c r="AB200" s="645"/>
    </row>
    <row r="201" spans="2:28" s="455" customFormat="1" ht="51" x14ac:dyDescent="0.2">
      <c r="B201" s="694"/>
      <c r="C201" s="662"/>
      <c r="D201" s="662"/>
      <c r="E201" s="640"/>
      <c r="F201" s="640"/>
      <c r="G201" s="640"/>
      <c r="H201" s="676"/>
      <c r="I201" s="228" t="s">
        <v>1137</v>
      </c>
      <c r="J201" s="228" t="s">
        <v>1138</v>
      </c>
      <c r="K201" s="470" t="s">
        <v>50</v>
      </c>
      <c r="L201" s="499" t="s">
        <v>641</v>
      </c>
      <c r="M201" s="472" t="s">
        <v>765</v>
      </c>
      <c r="N201" s="637"/>
      <c r="O201" s="637"/>
      <c r="P201" s="639"/>
      <c r="Q201" s="640"/>
      <c r="R201" s="640"/>
      <c r="S201" s="639"/>
      <c r="T201" s="639"/>
      <c r="U201" s="639"/>
      <c r="V201" s="639"/>
      <c r="W201" s="640"/>
      <c r="X201" s="637"/>
      <c r="Y201" s="640"/>
      <c r="Z201" s="664"/>
      <c r="AA201" s="640"/>
      <c r="AB201" s="645"/>
    </row>
    <row r="202" spans="2:28" s="455" customFormat="1" ht="53.25" customHeight="1" x14ac:dyDescent="0.2">
      <c r="B202" s="694"/>
      <c r="C202" s="662"/>
      <c r="D202" s="662"/>
      <c r="E202" s="640"/>
      <c r="F202" s="640"/>
      <c r="G202" s="640"/>
      <c r="H202" s="676"/>
      <c r="I202" s="228" t="s">
        <v>1139</v>
      </c>
      <c r="J202" s="228" t="s">
        <v>1140</v>
      </c>
      <c r="K202" s="470" t="s">
        <v>50</v>
      </c>
      <c r="L202" s="499">
        <v>1.9559</v>
      </c>
      <c r="M202" s="472" t="s">
        <v>765</v>
      </c>
      <c r="N202" s="637"/>
      <c r="O202" s="637"/>
      <c r="P202" s="639"/>
      <c r="Q202" s="640"/>
      <c r="R202" s="640"/>
      <c r="S202" s="639"/>
      <c r="T202" s="639"/>
      <c r="U202" s="639"/>
      <c r="V202" s="639"/>
      <c r="W202" s="640"/>
      <c r="X202" s="637"/>
      <c r="Y202" s="640"/>
      <c r="Z202" s="664"/>
      <c r="AA202" s="640"/>
      <c r="AB202" s="645"/>
    </row>
    <row r="203" spans="2:28" s="455" customFormat="1" ht="53.25" customHeight="1" x14ac:dyDescent="0.2">
      <c r="B203" s="694"/>
      <c r="C203" s="662"/>
      <c r="D203" s="662"/>
      <c r="E203" s="640"/>
      <c r="F203" s="640"/>
      <c r="G203" s="640"/>
      <c r="H203" s="676"/>
      <c r="I203" s="228" t="s">
        <v>1141</v>
      </c>
      <c r="J203" s="228" t="s">
        <v>1142</v>
      </c>
      <c r="K203" s="470" t="s">
        <v>50</v>
      </c>
      <c r="L203" s="499">
        <v>0.5</v>
      </c>
      <c r="M203" s="472" t="s">
        <v>765</v>
      </c>
      <c r="N203" s="637"/>
      <c r="O203" s="637"/>
      <c r="P203" s="639"/>
      <c r="Q203" s="640"/>
      <c r="R203" s="640"/>
      <c r="S203" s="639"/>
      <c r="T203" s="639"/>
      <c r="U203" s="639"/>
      <c r="V203" s="639"/>
      <c r="W203" s="640"/>
      <c r="X203" s="637"/>
      <c r="Y203" s="640"/>
      <c r="Z203" s="664"/>
      <c r="AA203" s="640"/>
      <c r="AB203" s="645"/>
    </row>
    <row r="204" spans="2:28" s="455" customFormat="1" ht="51" x14ac:dyDescent="0.2">
      <c r="B204" s="694"/>
      <c r="C204" s="662"/>
      <c r="D204" s="662"/>
      <c r="E204" s="640"/>
      <c r="F204" s="640"/>
      <c r="G204" s="640"/>
      <c r="H204" s="676"/>
      <c r="I204" s="228" t="s">
        <v>1143</v>
      </c>
      <c r="J204" s="228" t="s">
        <v>1144</v>
      </c>
      <c r="K204" s="470" t="s">
        <v>50</v>
      </c>
      <c r="L204" s="499">
        <v>0.41670000000000001</v>
      </c>
      <c r="M204" s="472" t="s">
        <v>765</v>
      </c>
      <c r="N204" s="637"/>
      <c r="O204" s="637"/>
      <c r="P204" s="639"/>
      <c r="Q204" s="640"/>
      <c r="R204" s="640"/>
      <c r="S204" s="639"/>
      <c r="T204" s="639"/>
      <c r="U204" s="639"/>
      <c r="V204" s="639"/>
      <c r="W204" s="640"/>
      <c r="X204" s="637"/>
      <c r="Y204" s="640"/>
      <c r="Z204" s="664"/>
      <c r="AA204" s="640"/>
      <c r="AB204" s="645"/>
    </row>
    <row r="205" spans="2:28" s="455" customFormat="1" ht="51" x14ac:dyDescent="0.2">
      <c r="B205" s="694"/>
      <c r="C205" s="662"/>
      <c r="D205" s="662"/>
      <c r="E205" s="640"/>
      <c r="F205" s="640"/>
      <c r="G205" s="640"/>
      <c r="H205" s="676"/>
      <c r="I205" s="228" t="s">
        <v>1145</v>
      </c>
      <c r="J205" s="228" t="s">
        <v>1146</v>
      </c>
      <c r="K205" s="470" t="s">
        <v>50</v>
      </c>
      <c r="L205" s="499" t="s">
        <v>641</v>
      </c>
      <c r="M205" s="472" t="s">
        <v>765</v>
      </c>
      <c r="N205" s="637"/>
      <c r="O205" s="637"/>
      <c r="P205" s="639"/>
      <c r="Q205" s="640"/>
      <c r="R205" s="640"/>
      <c r="S205" s="639"/>
      <c r="T205" s="639"/>
      <c r="U205" s="639"/>
      <c r="V205" s="639"/>
      <c r="W205" s="640"/>
      <c r="X205" s="637"/>
      <c r="Y205" s="640"/>
      <c r="Z205" s="664"/>
      <c r="AA205" s="640"/>
      <c r="AB205" s="645"/>
    </row>
    <row r="206" spans="2:28" s="455" customFormat="1" ht="51" x14ac:dyDescent="0.2">
      <c r="B206" s="694"/>
      <c r="C206" s="662"/>
      <c r="D206" s="662"/>
      <c r="E206" s="640"/>
      <c r="F206" s="640"/>
      <c r="G206" s="640"/>
      <c r="H206" s="676"/>
      <c r="I206" s="228" t="s">
        <v>1147</v>
      </c>
      <c r="J206" s="228" t="s">
        <v>1148</v>
      </c>
      <c r="K206" s="470" t="s">
        <v>50</v>
      </c>
      <c r="L206" s="499" t="s">
        <v>641</v>
      </c>
      <c r="M206" s="472" t="s">
        <v>765</v>
      </c>
      <c r="N206" s="637"/>
      <c r="O206" s="637"/>
      <c r="P206" s="639"/>
      <c r="Q206" s="640"/>
      <c r="R206" s="640"/>
      <c r="S206" s="639"/>
      <c r="T206" s="639"/>
      <c r="U206" s="639"/>
      <c r="V206" s="639"/>
      <c r="W206" s="640"/>
      <c r="X206" s="637"/>
      <c r="Y206" s="640"/>
      <c r="Z206" s="664"/>
      <c r="AA206" s="640"/>
      <c r="AB206" s="645"/>
    </row>
    <row r="207" spans="2:28" s="455" customFormat="1" ht="63.75" x14ac:dyDescent="0.2">
      <c r="B207" s="694"/>
      <c r="C207" s="662"/>
      <c r="D207" s="662"/>
      <c r="E207" s="640"/>
      <c r="F207" s="640"/>
      <c r="G207" s="640"/>
      <c r="H207" s="676"/>
      <c r="I207" s="228" t="s">
        <v>1149</v>
      </c>
      <c r="J207" s="228" t="s">
        <v>1150</v>
      </c>
      <c r="K207" s="470" t="s">
        <v>50</v>
      </c>
      <c r="L207" s="499">
        <v>0.42770000000000002</v>
      </c>
      <c r="M207" s="472" t="s">
        <v>765</v>
      </c>
      <c r="N207" s="637"/>
      <c r="O207" s="637"/>
      <c r="P207" s="639"/>
      <c r="Q207" s="640"/>
      <c r="R207" s="640"/>
      <c r="S207" s="639"/>
      <c r="T207" s="639"/>
      <c r="U207" s="639"/>
      <c r="V207" s="639"/>
      <c r="W207" s="640"/>
      <c r="X207" s="637"/>
      <c r="Y207" s="640"/>
      <c r="Z207" s="664"/>
      <c r="AA207" s="640"/>
      <c r="AB207" s="645"/>
    </row>
    <row r="208" spans="2:28" s="455" customFormat="1" ht="63.75" x14ac:dyDescent="0.2">
      <c r="B208" s="694"/>
      <c r="C208" s="662"/>
      <c r="D208" s="662"/>
      <c r="E208" s="640"/>
      <c r="F208" s="640"/>
      <c r="G208" s="640"/>
      <c r="H208" s="676"/>
      <c r="I208" s="228" t="s">
        <v>1151</v>
      </c>
      <c r="J208" s="228" t="s">
        <v>1152</v>
      </c>
      <c r="K208" s="470" t="s">
        <v>50</v>
      </c>
      <c r="L208" s="499">
        <v>0.22539999999999999</v>
      </c>
      <c r="M208" s="472" t="s">
        <v>765</v>
      </c>
      <c r="N208" s="637"/>
      <c r="O208" s="637"/>
      <c r="P208" s="639"/>
      <c r="Q208" s="640"/>
      <c r="R208" s="640"/>
      <c r="S208" s="639"/>
      <c r="T208" s="639"/>
      <c r="U208" s="639"/>
      <c r="V208" s="639"/>
      <c r="W208" s="640"/>
      <c r="X208" s="637"/>
      <c r="Y208" s="640"/>
      <c r="Z208" s="664"/>
      <c r="AA208" s="640"/>
      <c r="AB208" s="645"/>
    </row>
    <row r="209" spans="2:28" s="455" customFormat="1" ht="63.75" x14ac:dyDescent="0.2">
      <c r="B209" s="694"/>
      <c r="C209" s="662"/>
      <c r="D209" s="662"/>
      <c r="E209" s="640"/>
      <c r="F209" s="640"/>
      <c r="G209" s="640"/>
      <c r="H209" s="676"/>
      <c r="I209" s="228" t="s">
        <v>1153</v>
      </c>
      <c r="J209" s="228" t="s">
        <v>1154</v>
      </c>
      <c r="K209" s="470" t="s">
        <v>50</v>
      </c>
      <c r="L209" s="499">
        <v>0.32329999999999998</v>
      </c>
      <c r="M209" s="472" t="s">
        <v>765</v>
      </c>
      <c r="N209" s="637"/>
      <c r="O209" s="637"/>
      <c r="P209" s="639"/>
      <c r="Q209" s="640"/>
      <c r="R209" s="640"/>
      <c r="S209" s="639"/>
      <c r="T209" s="639"/>
      <c r="U209" s="639"/>
      <c r="V209" s="639"/>
      <c r="W209" s="640"/>
      <c r="X209" s="637"/>
      <c r="Y209" s="640"/>
      <c r="Z209" s="664"/>
      <c r="AA209" s="640"/>
      <c r="AB209" s="645"/>
    </row>
    <row r="210" spans="2:28" s="455" customFormat="1" ht="63.75" x14ac:dyDescent="0.2">
      <c r="B210" s="694"/>
      <c r="C210" s="662"/>
      <c r="D210" s="662"/>
      <c r="E210" s="640"/>
      <c r="F210" s="640"/>
      <c r="G210" s="640"/>
      <c r="H210" s="676"/>
      <c r="I210" s="228" t="s">
        <v>1155</v>
      </c>
      <c r="J210" s="228" t="s">
        <v>1156</v>
      </c>
      <c r="K210" s="470" t="s">
        <v>50</v>
      </c>
      <c r="L210" s="499" t="s">
        <v>641</v>
      </c>
      <c r="M210" s="472" t="s">
        <v>765</v>
      </c>
      <c r="N210" s="637"/>
      <c r="O210" s="637"/>
      <c r="P210" s="639"/>
      <c r="Q210" s="640"/>
      <c r="R210" s="640"/>
      <c r="S210" s="639"/>
      <c r="T210" s="639"/>
      <c r="U210" s="639"/>
      <c r="V210" s="639"/>
      <c r="W210" s="640"/>
      <c r="X210" s="637"/>
      <c r="Y210" s="640"/>
      <c r="Z210" s="664"/>
      <c r="AA210" s="640"/>
      <c r="AB210" s="645"/>
    </row>
    <row r="211" spans="2:28" s="455" customFormat="1" ht="63.75" x14ac:dyDescent="0.2">
      <c r="B211" s="694"/>
      <c r="C211" s="662"/>
      <c r="D211" s="662"/>
      <c r="E211" s="640"/>
      <c r="F211" s="640"/>
      <c r="G211" s="640"/>
      <c r="H211" s="676"/>
      <c r="I211" s="228" t="s">
        <v>1157</v>
      </c>
      <c r="J211" s="228" t="s">
        <v>1158</v>
      </c>
      <c r="K211" s="470" t="s">
        <v>50</v>
      </c>
      <c r="L211" s="499" t="s">
        <v>641</v>
      </c>
      <c r="M211" s="472" t="s">
        <v>765</v>
      </c>
      <c r="N211" s="637"/>
      <c r="O211" s="637"/>
      <c r="P211" s="639"/>
      <c r="Q211" s="640"/>
      <c r="R211" s="640"/>
      <c r="S211" s="639"/>
      <c r="T211" s="639"/>
      <c r="U211" s="639"/>
      <c r="V211" s="639"/>
      <c r="W211" s="640"/>
      <c r="X211" s="637"/>
      <c r="Y211" s="640"/>
      <c r="Z211" s="664"/>
      <c r="AA211" s="640"/>
      <c r="AB211" s="645"/>
    </row>
    <row r="212" spans="2:28" s="455" customFormat="1" ht="58.5" customHeight="1" x14ac:dyDescent="0.2">
      <c r="B212" s="694"/>
      <c r="C212" s="662"/>
      <c r="D212" s="662"/>
      <c r="E212" s="640"/>
      <c r="F212" s="640"/>
      <c r="G212" s="640"/>
      <c r="H212" s="676"/>
      <c r="I212" s="228" t="s">
        <v>1159</v>
      </c>
      <c r="J212" s="228" t="s">
        <v>1160</v>
      </c>
      <c r="K212" s="470" t="s">
        <v>50</v>
      </c>
      <c r="L212" s="499">
        <v>0.62109999999999999</v>
      </c>
      <c r="M212" s="472" t="s">
        <v>765</v>
      </c>
      <c r="N212" s="637"/>
      <c r="O212" s="637"/>
      <c r="P212" s="639"/>
      <c r="Q212" s="640"/>
      <c r="R212" s="640"/>
      <c r="S212" s="639"/>
      <c r="T212" s="639"/>
      <c r="U212" s="639"/>
      <c r="V212" s="639"/>
      <c r="W212" s="640"/>
      <c r="X212" s="637"/>
      <c r="Y212" s="640"/>
      <c r="Z212" s="664"/>
      <c r="AA212" s="640"/>
      <c r="AB212" s="645"/>
    </row>
    <row r="213" spans="2:28" s="455" customFormat="1" ht="51" x14ac:dyDescent="0.2">
      <c r="B213" s="694"/>
      <c r="C213" s="662"/>
      <c r="D213" s="662"/>
      <c r="E213" s="640"/>
      <c r="F213" s="640"/>
      <c r="G213" s="640"/>
      <c r="H213" s="676"/>
      <c r="I213" s="228" t="s">
        <v>1161</v>
      </c>
      <c r="J213" s="228" t="s">
        <v>1162</v>
      </c>
      <c r="K213" s="470" t="s">
        <v>50</v>
      </c>
      <c r="L213" s="499">
        <v>0.2747</v>
      </c>
      <c r="M213" s="472" t="s">
        <v>765</v>
      </c>
      <c r="N213" s="637"/>
      <c r="O213" s="637"/>
      <c r="P213" s="639"/>
      <c r="Q213" s="640"/>
      <c r="R213" s="640"/>
      <c r="S213" s="639"/>
      <c r="T213" s="639"/>
      <c r="U213" s="639"/>
      <c r="V213" s="639"/>
      <c r="W213" s="640"/>
      <c r="X213" s="637"/>
      <c r="Y213" s="640"/>
      <c r="Z213" s="664"/>
      <c r="AA213" s="640"/>
      <c r="AB213" s="645"/>
    </row>
    <row r="214" spans="2:28" s="455" customFormat="1" ht="51" x14ac:dyDescent="0.2">
      <c r="B214" s="694"/>
      <c r="C214" s="662"/>
      <c r="D214" s="662"/>
      <c r="E214" s="640"/>
      <c r="F214" s="640"/>
      <c r="G214" s="640"/>
      <c r="H214" s="676"/>
      <c r="I214" s="228" t="s">
        <v>1163</v>
      </c>
      <c r="J214" s="228" t="s">
        <v>1164</v>
      </c>
      <c r="K214" s="470" t="s">
        <v>50</v>
      </c>
      <c r="L214" s="499">
        <v>0.25169999999999998</v>
      </c>
      <c r="M214" s="472" t="s">
        <v>765</v>
      </c>
      <c r="N214" s="637"/>
      <c r="O214" s="637"/>
      <c r="P214" s="639"/>
      <c r="Q214" s="640"/>
      <c r="R214" s="640"/>
      <c r="S214" s="639"/>
      <c r="T214" s="639"/>
      <c r="U214" s="639"/>
      <c r="V214" s="639"/>
      <c r="W214" s="640"/>
      <c r="X214" s="637"/>
      <c r="Y214" s="640"/>
      <c r="Z214" s="664"/>
      <c r="AA214" s="640"/>
      <c r="AB214" s="645"/>
    </row>
    <row r="215" spans="2:28" s="455" customFormat="1" ht="51" x14ac:dyDescent="0.2">
      <c r="B215" s="694"/>
      <c r="C215" s="662"/>
      <c r="D215" s="662"/>
      <c r="E215" s="640"/>
      <c r="F215" s="640"/>
      <c r="G215" s="640"/>
      <c r="H215" s="676"/>
      <c r="I215" s="228" t="s">
        <v>1165</v>
      </c>
      <c r="J215" s="228" t="s">
        <v>1166</v>
      </c>
      <c r="K215" s="470" t="s">
        <v>50</v>
      </c>
      <c r="L215" s="499" t="s">
        <v>641</v>
      </c>
      <c r="M215" s="472" t="s">
        <v>765</v>
      </c>
      <c r="N215" s="637"/>
      <c r="O215" s="637"/>
      <c r="P215" s="639"/>
      <c r="Q215" s="640"/>
      <c r="R215" s="640"/>
      <c r="S215" s="639"/>
      <c r="T215" s="639"/>
      <c r="U215" s="639"/>
      <c r="V215" s="639"/>
      <c r="W215" s="640"/>
      <c r="X215" s="637"/>
      <c r="Y215" s="640"/>
      <c r="Z215" s="664"/>
      <c r="AA215" s="640"/>
      <c r="AB215" s="645"/>
    </row>
    <row r="216" spans="2:28" s="455" customFormat="1" ht="51" x14ac:dyDescent="0.2">
      <c r="B216" s="694"/>
      <c r="C216" s="662"/>
      <c r="D216" s="662"/>
      <c r="E216" s="640"/>
      <c r="F216" s="640"/>
      <c r="G216" s="640"/>
      <c r="H216" s="676"/>
      <c r="I216" s="228" t="s">
        <v>1167</v>
      </c>
      <c r="J216" s="228" t="s">
        <v>1168</v>
      </c>
      <c r="K216" s="470" t="s">
        <v>50</v>
      </c>
      <c r="L216" s="499" t="s">
        <v>641</v>
      </c>
      <c r="M216" s="472" t="s">
        <v>765</v>
      </c>
      <c r="N216" s="637"/>
      <c r="O216" s="637"/>
      <c r="P216" s="639"/>
      <c r="Q216" s="640"/>
      <c r="R216" s="640"/>
      <c r="S216" s="639"/>
      <c r="T216" s="639"/>
      <c r="U216" s="639"/>
      <c r="V216" s="639"/>
      <c r="W216" s="640"/>
      <c r="X216" s="637"/>
      <c r="Y216" s="640"/>
      <c r="Z216" s="664"/>
      <c r="AA216" s="640"/>
      <c r="AB216" s="645"/>
    </row>
    <row r="217" spans="2:28" s="455" customFormat="1" ht="51" x14ac:dyDescent="0.2">
      <c r="B217" s="694"/>
      <c r="C217" s="662"/>
      <c r="D217" s="662"/>
      <c r="E217" s="640"/>
      <c r="F217" s="640"/>
      <c r="G217" s="640"/>
      <c r="H217" s="676"/>
      <c r="I217" s="228" t="s">
        <v>1169</v>
      </c>
      <c r="J217" s="228" t="s">
        <v>1170</v>
      </c>
      <c r="K217" s="470" t="s">
        <v>50</v>
      </c>
      <c r="L217" s="499">
        <v>2.5440999999999998</v>
      </c>
      <c r="M217" s="472" t="s">
        <v>765</v>
      </c>
      <c r="N217" s="637"/>
      <c r="O217" s="637"/>
      <c r="P217" s="639"/>
      <c r="Q217" s="640"/>
      <c r="R217" s="640"/>
      <c r="S217" s="639"/>
      <c r="T217" s="639"/>
      <c r="U217" s="639"/>
      <c r="V217" s="639"/>
      <c r="W217" s="640"/>
      <c r="X217" s="637"/>
      <c r="Y217" s="640"/>
      <c r="Z217" s="664"/>
      <c r="AA217" s="640"/>
      <c r="AB217" s="645"/>
    </row>
    <row r="218" spans="2:28" s="455" customFormat="1" ht="51" x14ac:dyDescent="0.2">
      <c r="B218" s="694"/>
      <c r="C218" s="662"/>
      <c r="D218" s="662"/>
      <c r="E218" s="640"/>
      <c r="F218" s="640"/>
      <c r="G218" s="640"/>
      <c r="H218" s="676"/>
      <c r="I218" s="228" t="s">
        <v>1171</v>
      </c>
      <c r="J218" s="228" t="s">
        <v>1172</v>
      </c>
      <c r="K218" s="470" t="s">
        <v>50</v>
      </c>
      <c r="L218" s="499">
        <v>0.55430000000000001</v>
      </c>
      <c r="M218" s="472" t="s">
        <v>765</v>
      </c>
      <c r="N218" s="637"/>
      <c r="O218" s="637"/>
      <c r="P218" s="639"/>
      <c r="Q218" s="640"/>
      <c r="R218" s="640"/>
      <c r="S218" s="639"/>
      <c r="T218" s="639"/>
      <c r="U218" s="639"/>
      <c r="V218" s="639"/>
      <c r="W218" s="640"/>
      <c r="X218" s="637"/>
      <c r="Y218" s="640"/>
      <c r="Z218" s="664"/>
      <c r="AA218" s="640"/>
      <c r="AB218" s="645"/>
    </row>
    <row r="219" spans="2:28" s="455" customFormat="1" ht="51" x14ac:dyDescent="0.2">
      <c r="B219" s="694"/>
      <c r="C219" s="662"/>
      <c r="D219" s="662"/>
      <c r="E219" s="640"/>
      <c r="F219" s="640"/>
      <c r="G219" s="640"/>
      <c r="H219" s="676"/>
      <c r="I219" s="228" t="s">
        <v>1173</v>
      </c>
      <c r="J219" s="228" t="s">
        <v>1174</v>
      </c>
      <c r="K219" s="470" t="s">
        <v>50</v>
      </c>
      <c r="L219" s="499">
        <v>0.40360000000000001</v>
      </c>
      <c r="M219" s="472" t="s">
        <v>765</v>
      </c>
      <c r="N219" s="637"/>
      <c r="O219" s="637"/>
      <c r="P219" s="639"/>
      <c r="Q219" s="640"/>
      <c r="R219" s="640"/>
      <c r="S219" s="639"/>
      <c r="T219" s="639"/>
      <c r="U219" s="639"/>
      <c r="V219" s="639"/>
      <c r="W219" s="640"/>
      <c r="X219" s="637"/>
      <c r="Y219" s="640"/>
      <c r="Z219" s="664"/>
      <c r="AA219" s="640"/>
      <c r="AB219" s="645"/>
    </row>
    <row r="220" spans="2:28" s="455" customFormat="1" ht="51" x14ac:dyDescent="0.2">
      <c r="B220" s="694"/>
      <c r="C220" s="662"/>
      <c r="D220" s="662"/>
      <c r="E220" s="640"/>
      <c r="F220" s="640"/>
      <c r="G220" s="640"/>
      <c r="H220" s="676"/>
      <c r="I220" s="228" t="s">
        <v>1175</v>
      </c>
      <c r="J220" s="228" t="s">
        <v>1176</v>
      </c>
      <c r="K220" s="470" t="s">
        <v>50</v>
      </c>
      <c r="L220" s="499" t="s">
        <v>641</v>
      </c>
      <c r="M220" s="472" t="s">
        <v>765</v>
      </c>
      <c r="N220" s="637"/>
      <c r="O220" s="637"/>
      <c r="P220" s="639"/>
      <c r="Q220" s="640"/>
      <c r="R220" s="640"/>
      <c r="S220" s="639"/>
      <c r="T220" s="639"/>
      <c r="U220" s="639"/>
      <c r="V220" s="639"/>
      <c r="W220" s="640"/>
      <c r="X220" s="637"/>
      <c r="Y220" s="640"/>
      <c r="Z220" s="664"/>
      <c r="AA220" s="640"/>
      <c r="AB220" s="645"/>
    </row>
    <row r="221" spans="2:28" s="455" customFormat="1" ht="51" x14ac:dyDescent="0.2">
      <c r="B221" s="694"/>
      <c r="C221" s="662"/>
      <c r="D221" s="662"/>
      <c r="E221" s="640"/>
      <c r="F221" s="640"/>
      <c r="G221" s="640"/>
      <c r="H221" s="676"/>
      <c r="I221" s="228" t="s">
        <v>1177</v>
      </c>
      <c r="J221" s="228" t="s">
        <v>1178</v>
      </c>
      <c r="K221" s="470" t="s">
        <v>50</v>
      </c>
      <c r="L221" s="499" t="s">
        <v>641</v>
      </c>
      <c r="M221" s="472" t="s">
        <v>765</v>
      </c>
      <c r="N221" s="637"/>
      <c r="O221" s="637"/>
      <c r="P221" s="639"/>
      <c r="Q221" s="640"/>
      <c r="R221" s="640"/>
      <c r="S221" s="639"/>
      <c r="T221" s="639"/>
      <c r="U221" s="639"/>
      <c r="V221" s="639"/>
      <c r="W221" s="640"/>
      <c r="X221" s="637"/>
      <c r="Y221" s="640"/>
      <c r="Z221" s="664"/>
      <c r="AA221" s="640"/>
      <c r="AB221" s="645"/>
    </row>
    <row r="222" spans="2:28" s="455" customFormat="1" ht="63.75" x14ac:dyDescent="0.2">
      <c r="B222" s="694"/>
      <c r="C222" s="662"/>
      <c r="D222" s="662"/>
      <c r="E222" s="640"/>
      <c r="F222" s="640"/>
      <c r="G222" s="640"/>
      <c r="H222" s="676"/>
      <c r="I222" s="228" t="s">
        <v>1179</v>
      </c>
      <c r="J222" s="228" t="s">
        <v>1180</v>
      </c>
      <c r="K222" s="470" t="s">
        <v>50</v>
      </c>
      <c r="L222" s="499">
        <v>3.85E-2</v>
      </c>
      <c r="M222" s="472" t="s">
        <v>765</v>
      </c>
      <c r="N222" s="637"/>
      <c r="O222" s="637"/>
      <c r="P222" s="639"/>
      <c r="Q222" s="640"/>
      <c r="R222" s="640"/>
      <c r="S222" s="639"/>
      <c r="T222" s="639"/>
      <c r="U222" s="639"/>
      <c r="V222" s="639"/>
      <c r="W222" s="640"/>
      <c r="X222" s="637"/>
      <c r="Y222" s="640"/>
      <c r="Z222" s="664"/>
      <c r="AA222" s="640"/>
      <c r="AB222" s="645"/>
    </row>
    <row r="223" spans="2:28" s="455" customFormat="1" ht="63.75" x14ac:dyDescent="0.2">
      <c r="B223" s="694"/>
      <c r="C223" s="662"/>
      <c r="D223" s="662"/>
      <c r="E223" s="640"/>
      <c r="F223" s="640"/>
      <c r="G223" s="640"/>
      <c r="H223" s="676"/>
      <c r="I223" s="228" t="s">
        <v>1181</v>
      </c>
      <c r="J223" s="228" t="s">
        <v>1182</v>
      </c>
      <c r="K223" s="470" t="s">
        <v>50</v>
      </c>
      <c r="L223" s="499">
        <v>7.73</v>
      </c>
      <c r="M223" s="472" t="s">
        <v>765</v>
      </c>
      <c r="N223" s="637"/>
      <c r="O223" s="637"/>
      <c r="P223" s="639"/>
      <c r="Q223" s="640"/>
      <c r="R223" s="640"/>
      <c r="S223" s="639"/>
      <c r="T223" s="639"/>
      <c r="U223" s="639"/>
      <c r="V223" s="639"/>
      <c r="W223" s="640"/>
      <c r="X223" s="637"/>
      <c r="Y223" s="640"/>
      <c r="Z223" s="664"/>
      <c r="AA223" s="640"/>
      <c r="AB223" s="645"/>
    </row>
    <row r="224" spans="2:28" s="455" customFormat="1" ht="63.75" x14ac:dyDescent="0.2">
      <c r="B224" s="694"/>
      <c r="C224" s="662"/>
      <c r="D224" s="662"/>
      <c r="E224" s="640"/>
      <c r="F224" s="640"/>
      <c r="G224" s="640"/>
      <c r="H224" s="676"/>
      <c r="I224" s="228" t="s">
        <v>1183</v>
      </c>
      <c r="J224" s="228" t="s">
        <v>1184</v>
      </c>
      <c r="K224" s="470" t="s">
        <v>50</v>
      </c>
      <c r="L224" s="499">
        <v>0.28570000000000001</v>
      </c>
      <c r="M224" s="472" t="s">
        <v>765</v>
      </c>
      <c r="N224" s="637"/>
      <c r="O224" s="637"/>
      <c r="P224" s="639"/>
      <c r="Q224" s="640"/>
      <c r="R224" s="640"/>
      <c r="S224" s="639"/>
      <c r="T224" s="639"/>
      <c r="U224" s="639"/>
      <c r="V224" s="639"/>
      <c r="W224" s="640"/>
      <c r="X224" s="637"/>
      <c r="Y224" s="640"/>
      <c r="Z224" s="664"/>
      <c r="AA224" s="640"/>
      <c r="AB224" s="645"/>
    </row>
    <row r="225" spans="2:28" s="455" customFormat="1" ht="63.75" x14ac:dyDescent="0.2">
      <c r="B225" s="694"/>
      <c r="C225" s="662"/>
      <c r="D225" s="662"/>
      <c r="E225" s="640"/>
      <c r="F225" s="640"/>
      <c r="G225" s="640"/>
      <c r="H225" s="676"/>
      <c r="I225" s="228" t="s">
        <v>1185</v>
      </c>
      <c r="J225" s="228" t="s">
        <v>1186</v>
      </c>
      <c r="K225" s="470" t="s">
        <v>50</v>
      </c>
      <c r="L225" s="499" t="s">
        <v>641</v>
      </c>
      <c r="M225" s="472" t="s">
        <v>765</v>
      </c>
      <c r="N225" s="637"/>
      <c r="O225" s="637"/>
      <c r="P225" s="639"/>
      <c r="Q225" s="640"/>
      <c r="R225" s="640"/>
      <c r="S225" s="639"/>
      <c r="T225" s="639"/>
      <c r="U225" s="639"/>
      <c r="V225" s="639"/>
      <c r="W225" s="640"/>
      <c r="X225" s="637"/>
      <c r="Y225" s="640"/>
      <c r="Z225" s="664"/>
      <c r="AA225" s="640"/>
      <c r="AB225" s="645"/>
    </row>
    <row r="226" spans="2:28" s="455" customFormat="1" ht="63.75" x14ac:dyDescent="0.2">
      <c r="B226" s="694"/>
      <c r="C226" s="662"/>
      <c r="D226" s="662"/>
      <c r="E226" s="640"/>
      <c r="F226" s="640"/>
      <c r="G226" s="640"/>
      <c r="H226" s="676"/>
      <c r="I226" s="228" t="s">
        <v>1187</v>
      </c>
      <c r="J226" s="228" t="s">
        <v>1188</v>
      </c>
      <c r="K226" s="470" t="s">
        <v>50</v>
      </c>
      <c r="L226" s="499" t="s">
        <v>641</v>
      </c>
      <c r="M226" s="472" t="s">
        <v>765</v>
      </c>
      <c r="N226" s="637"/>
      <c r="O226" s="637"/>
      <c r="P226" s="639"/>
      <c r="Q226" s="640"/>
      <c r="R226" s="640"/>
      <c r="S226" s="639"/>
      <c r="T226" s="639"/>
      <c r="U226" s="639"/>
      <c r="V226" s="639"/>
      <c r="W226" s="640"/>
      <c r="X226" s="637"/>
      <c r="Y226" s="640"/>
      <c r="Z226" s="664"/>
      <c r="AA226" s="640"/>
      <c r="AB226" s="645"/>
    </row>
    <row r="227" spans="2:28" s="455" customFormat="1" ht="51" x14ac:dyDescent="0.2">
      <c r="B227" s="694"/>
      <c r="C227" s="662"/>
      <c r="D227" s="662"/>
      <c r="E227" s="640"/>
      <c r="F227" s="640"/>
      <c r="G227" s="640"/>
      <c r="H227" s="676"/>
      <c r="I227" s="228" t="s">
        <v>1189</v>
      </c>
      <c r="J227" s="228" t="s">
        <v>1190</v>
      </c>
      <c r="K227" s="470" t="s">
        <v>50</v>
      </c>
      <c r="L227" s="499">
        <v>0.13420000000000001</v>
      </c>
      <c r="M227" s="472" t="s">
        <v>765</v>
      </c>
      <c r="N227" s="637"/>
      <c r="O227" s="637"/>
      <c r="P227" s="639"/>
      <c r="Q227" s="640"/>
      <c r="R227" s="640"/>
      <c r="S227" s="639"/>
      <c r="T227" s="639"/>
      <c r="U227" s="639"/>
      <c r="V227" s="639"/>
      <c r="W227" s="640"/>
      <c r="X227" s="637"/>
      <c r="Y227" s="640"/>
      <c r="Z227" s="664"/>
      <c r="AA227" s="640"/>
      <c r="AB227" s="645"/>
    </row>
    <row r="228" spans="2:28" s="455" customFormat="1" ht="51" x14ac:dyDescent="0.2">
      <c r="B228" s="694"/>
      <c r="C228" s="662"/>
      <c r="D228" s="662"/>
      <c r="E228" s="640"/>
      <c r="F228" s="640"/>
      <c r="G228" s="640"/>
      <c r="H228" s="676"/>
      <c r="I228" s="228" t="s">
        <v>1191</v>
      </c>
      <c r="J228" s="228" t="s">
        <v>1192</v>
      </c>
      <c r="K228" s="470" t="s">
        <v>50</v>
      </c>
      <c r="L228" s="499">
        <v>7.4700000000000003E-2</v>
      </c>
      <c r="M228" s="472" t="s">
        <v>765</v>
      </c>
      <c r="N228" s="637"/>
      <c r="O228" s="637"/>
      <c r="P228" s="639"/>
      <c r="Q228" s="640"/>
      <c r="R228" s="640"/>
      <c r="S228" s="639"/>
      <c r="T228" s="639"/>
      <c r="U228" s="639"/>
      <c r="V228" s="639"/>
      <c r="W228" s="640"/>
      <c r="X228" s="637"/>
      <c r="Y228" s="640"/>
      <c r="Z228" s="664"/>
      <c r="AA228" s="640"/>
      <c r="AB228" s="645"/>
    </row>
    <row r="229" spans="2:28" s="455" customFormat="1" ht="51" x14ac:dyDescent="0.2">
      <c r="B229" s="694"/>
      <c r="C229" s="662"/>
      <c r="D229" s="662"/>
      <c r="E229" s="640"/>
      <c r="F229" s="640"/>
      <c r="G229" s="640"/>
      <c r="H229" s="676"/>
      <c r="I229" s="228" t="s">
        <v>1193</v>
      </c>
      <c r="J229" s="228" t="s">
        <v>1194</v>
      </c>
      <c r="K229" s="470" t="s">
        <v>50</v>
      </c>
      <c r="L229" s="499">
        <v>1.1667000000000001</v>
      </c>
      <c r="M229" s="472" t="s">
        <v>765</v>
      </c>
      <c r="N229" s="637"/>
      <c r="O229" s="637"/>
      <c r="P229" s="639"/>
      <c r="Q229" s="640"/>
      <c r="R229" s="640"/>
      <c r="S229" s="639"/>
      <c r="T229" s="639"/>
      <c r="U229" s="639"/>
      <c r="V229" s="639"/>
      <c r="W229" s="640"/>
      <c r="X229" s="637"/>
      <c r="Y229" s="640"/>
      <c r="Z229" s="664"/>
      <c r="AA229" s="640"/>
      <c r="AB229" s="645"/>
    </row>
    <row r="230" spans="2:28" s="455" customFormat="1" ht="64.5" customHeight="1" x14ac:dyDescent="0.2">
      <c r="B230" s="694"/>
      <c r="C230" s="662"/>
      <c r="D230" s="662"/>
      <c r="E230" s="640"/>
      <c r="F230" s="640"/>
      <c r="G230" s="640"/>
      <c r="H230" s="676"/>
      <c r="I230" s="228" t="s">
        <v>1195</v>
      </c>
      <c r="J230" s="228" t="s">
        <v>1196</v>
      </c>
      <c r="K230" s="470" t="s">
        <v>50</v>
      </c>
      <c r="L230" s="499" t="s">
        <v>641</v>
      </c>
      <c r="M230" s="472" t="s">
        <v>765</v>
      </c>
      <c r="N230" s="637"/>
      <c r="O230" s="637"/>
      <c r="P230" s="639"/>
      <c r="Q230" s="640"/>
      <c r="R230" s="640"/>
      <c r="S230" s="639"/>
      <c r="T230" s="639"/>
      <c r="U230" s="639"/>
      <c r="V230" s="639"/>
      <c r="W230" s="640"/>
      <c r="X230" s="637"/>
      <c r="Y230" s="640"/>
      <c r="Z230" s="664"/>
      <c r="AA230" s="640"/>
      <c r="AB230" s="645"/>
    </row>
    <row r="231" spans="2:28" s="455" customFormat="1" ht="64.5" customHeight="1" x14ac:dyDescent="0.2">
      <c r="B231" s="694"/>
      <c r="C231" s="662"/>
      <c r="D231" s="662"/>
      <c r="E231" s="640"/>
      <c r="F231" s="640"/>
      <c r="G231" s="640"/>
      <c r="H231" s="676"/>
      <c r="I231" s="228" t="s">
        <v>1197</v>
      </c>
      <c r="J231" s="228" t="s">
        <v>1198</v>
      </c>
      <c r="K231" s="470" t="s">
        <v>50</v>
      </c>
      <c r="L231" s="499" t="s">
        <v>641</v>
      </c>
      <c r="M231" s="472" t="s">
        <v>765</v>
      </c>
      <c r="N231" s="637"/>
      <c r="O231" s="637"/>
      <c r="P231" s="639"/>
      <c r="Q231" s="640"/>
      <c r="R231" s="640"/>
      <c r="S231" s="639"/>
      <c r="T231" s="639"/>
      <c r="U231" s="639"/>
      <c r="V231" s="639"/>
      <c r="W231" s="640"/>
      <c r="X231" s="637"/>
      <c r="Y231" s="640"/>
      <c r="Z231" s="664"/>
      <c r="AA231" s="640"/>
      <c r="AB231" s="645"/>
    </row>
    <row r="232" spans="2:28" s="455" customFormat="1" ht="64.5" customHeight="1" x14ac:dyDescent="0.2">
      <c r="B232" s="694"/>
      <c r="C232" s="662"/>
      <c r="D232" s="662"/>
      <c r="E232" s="640"/>
      <c r="F232" s="640"/>
      <c r="G232" s="640"/>
      <c r="H232" s="676"/>
      <c r="I232" s="228" t="s">
        <v>1199</v>
      </c>
      <c r="J232" s="228" t="s">
        <v>1200</v>
      </c>
      <c r="K232" s="470" t="s">
        <v>50</v>
      </c>
      <c r="L232" s="499">
        <v>0.4395</v>
      </c>
      <c r="M232" s="472" t="s">
        <v>765</v>
      </c>
      <c r="N232" s="637"/>
      <c r="O232" s="637"/>
      <c r="P232" s="639"/>
      <c r="Q232" s="640"/>
      <c r="R232" s="640"/>
      <c r="S232" s="639"/>
      <c r="T232" s="639"/>
      <c r="U232" s="639"/>
      <c r="V232" s="639"/>
      <c r="W232" s="640"/>
      <c r="X232" s="637"/>
      <c r="Y232" s="640"/>
      <c r="Z232" s="664"/>
      <c r="AA232" s="640"/>
      <c r="AB232" s="645"/>
    </row>
    <row r="233" spans="2:28" s="455" customFormat="1" ht="51" x14ac:dyDescent="0.2">
      <c r="B233" s="694"/>
      <c r="C233" s="662"/>
      <c r="D233" s="662"/>
      <c r="E233" s="640"/>
      <c r="F233" s="640"/>
      <c r="G233" s="640"/>
      <c r="H233" s="676"/>
      <c r="I233" s="228" t="s">
        <v>1201</v>
      </c>
      <c r="J233" s="228" t="s">
        <v>1202</v>
      </c>
      <c r="K233" s="470" t="s">
        <v>50</v>
      </c>
      <c r="L233" s="499">
        <v>0.5</v>
      </c>
      <c r="M233" s="472" t="s">
        <v>765</v>
      </c>
      <c r="N233" s="637"/>
      <c r="O233" s="637"/>
      <c r="P233" s="639"/>
      <c r="Q233" s="640"/>
      <c r="R233" s="640"/>
      <c r="S233" s="639"/>
      <c r="T233" s="639"/>
      <c r="U233" s="639"/>
      <c r="V233" s="639"/>
      <c r="W233" s="640"/>
      <c r="X233" s="637"/>
      <c r="Y233" s="640"/>
      <c r="Z233" s="664"/>
      <c r="AA233" s="640"/>
      <c r="AB233" s="645"/>
    </row>
    <row r="234" spans="2:28" s="455" customFormat="1" ht="69" customHeight="1" x14ac:dyDescent="0.2">
      <c r="B234" s="694"/>
      <c r="C234" s="662"/>
      <c r="D234" s="662"/>
      <c r="E234" s="640"/>
      <c r="F234" s="640"/>
      <c r="G234" s="640"/>
      <c r="H234" s="676"/>
      <c r="I234" s="228" t="s">
        <v>1203</v>
      </c>
      <c r="J234" s="228" t="s">
        <v>1204</v>
      </c>
      <c r="K234" s="470" t="s">
        <v>50</v>
      </c>
      <c r="L234" s="499">
        <v>0.20530000000000001</v>
      </c>
      <c r="M234" s="472" t="s">
        <v>765</v>
      </c>
      <c r="N234" s="637"/>
      <c r="O234" s="637"/>
      <c r="P234" s="639"/>
      <c r="Q234" s="640"/>
      <c r="R234" s="640"/>
      <c r="S234" s="639"/>
      <c r="T234" s="639"/>
      <c r="U234" s="639"/>
      <c r="V234" s="639"/>
      <c r="W234" s="640"/>
      <c r="X234" s="637"/>
      <c r="Y234" s="640"/>
      <c r="Z234" s="664"/>
      <c r="AA234" s="640"/>
      <c r="AB234" s="645"/>
    </row>
    <row r="235" spans="2:28" s="455" customFormat="1" ht="58.5" customHeight="1" x14ac:dyDescent="0.2">
      <c r="B235" s="694"/>
      <c r="C235" s="662"/>
      <c r="D235" s="662"/>
      <c r="E235" s="640"/>
      <c r="F235" s="640"/>
      <c r="G235" s="640"/>
      <c r="H235" s="676"/>
      <c r="I235" s="228" t="s">
        <v>1205</v>
      </c>
      <c r="J235" s="228" t="s">
        <v>1206</v>
      </c>
      <c r="K235" s="470" t="s">
        <v>50</v>
      </c>
      <c r="L235" s="499" t="s">
        <v>641</v>
      </c>
      <c r="M235" s="472" t="s">
        <v>765</v>
      </c>
      <c r="N235" s="637"/>
      <c r="O235" s="637"/>
      <c r="P235" s="639"/>
      <c r="Q235" s="640"/>
      <c r="R235" s="640"/>
      <c r="S235" s="639"/>
      <c r="T235" s="639"/>
      <c r="U235" s="639"/>
      <c r="V235" s="639"/>
      <c r="W235" s="640"/>
      <c r="X235" s="637"/>
      <c r="Y235" s="640"/>
      <c r="Z235" s="664"/>
      <c r="AA235" s="640"/>
      <c r="AB235" s="645"/>
    </row>
    <row r="236" spans="2:28" s="455" customFormat="1" ht="58.5" customHeight="1" x14ac:dyDescent="0.2">
      <c r="B236" s="694"/>
      <c r="C236" s="662"/>
      <c r="D236" s="662"/>
      <c r="E236" s="640"/>
      <c r="F236" s="640"/>
      <c r="G236" s="640"/>
      <c r="H236" s="676"/>
      <c r="I236" s="228" t="s">
        <v>1207</v>
      </c>
      <c r="J236" s="228" t="s">
        <v>1208</v>
      </c>
      <c r="K236" s="470" t="s">
        <v>50</v>
      </c>
      <c r="L236" s="499" t="s">
        <v>641</v>
      </c>
      <c r="M236" s="472" t="s">
        <v>765</v>
      </c>
      <c r="N236" s="637"/>
      <c r="O236" s="637"/>
      <c r="P236" s="639"/>
      <c r="Q236" s="640"/>
      <c r="R236" s="640"/>
      <c r="S236" s="639"/>
      <c r="T236" s="639"/>
      <c r="U236" s="639"/>
      <c r="V236" s="639"/>
      <c r="W236" s="640"/>
      <c r="X236" s="637"/>
      <c r="Y236" s="640"/>
      <c r="Z236" s="664"/>
      <c r="AA236" s="640"/>
      <c r="AB236" s="645"/>
    </row>
    <row r="237" spans="2:28" s="455" customFormat="1" ht="409.5" customHeight="1" x14ac:dyDescent="0.2">
      <c r="B237" s="694"/>
      <c r="C237" s="662"/>
      <c r="D237" s="662"/>
      <c r="E237" s="640"/>
      <c r="F237" s="640"/>
      <c r="G237" s="640"/>
      <c r="H237" s="676"/>
      <c r="I237" s="228" t="s">
        <v>1209</v>
      </c>
      <c r="J237" s="228" t="s">
        <v>1210</v>
      </c>
      <c r="K237" s="470" t="s">
        <v>50</v>
      </c>
      <c r="L237" s="470">
        <v>170</v>
      </c>
      <c r="M237" s="472" t="s">
        <v>765</v>
      </c>
      <c r="N237" s="637" t="s">
        <v>1211</v>
      </c>
      <c r="O237" s="637" t="s">
        <v>1212</v>
      </c>
      <c r="P237" s="639">
        <v>0.2</v>
      </c>
      <c r="Q237" s="640" t="s">
        <v>623</v>
      </c>
      <c r="R237" s="640" t="s">
        <v>624</v>
      </c>
      <c r="S237" s="639">
        <v>0.25</v>
      </c>
      <c r="T237" s="639">
        <v>0.25</v>
      </c>
      <c r="U237" s="639">
        <v>0.25</v>
      </c>
      <c r="V237" s="639">
        <v>0.25</v>
      </c>
      <c r="W237" s="640" t="s">
        <v>1213</v>
      </c>
      <c r="X237" s="640" t="s">
        <v>1214</v>
      </c>
      <c r="Y237" s="640" t="s">
        <v>1215</v>
      </c>
      <c r="Z237" s="666">
        <f>55200000+237600000+604842048+134947296</f>
        <v>1032589344</v>
      </c>
      <c r="AA237" s="640" t="s">
        <v>1216</v>
      </c>
      <c r="AB237" s="645" t="s">
        <v>1217</v>
      </c>
    </row>
    <row r="238" spans="2:28" s="455" customFormat="1" ht="58.5" customHeight="1" x14ac:dyDescent="0.2">
      <c r="B238" s="694"/>
      <c r="C238" s="662"/>
      <c r="D238" s="662"/>
      <c r="E238" s="640"/>
      <c r="F238" s="640"/>
      <c r="G238" s="640"/>
      <c r="H238" s="676"/>
      <c r="I238" s="228" t="s">
        <v>1218</v>
      </c>
      <c r="J238" s="228" t="s">
        <v>1219</v>
      </c>
      <c r="K238" s="470" t="s">
        <v>50</v>
      </c>
      <c r="L238" s="470">
        <v>111</v>
      </c>
      <c r="M238" s="472" t="s">
        <v>765</v>
      </c>
      <c r="N238" s="637"/>
      <c r="O238" s="637"/>
      <c r="P238" s="639"/>
      <c r="Q238" s="640"/>
      <c r="R238" s="640"/>
      <c r="S238" s="639"/>
      <c r="T238" s="639"/>
      <c r="U238" s="639"/>
      <c r="V238" s="639"/>
      <c r="W238" s="640"/>
      <c r="X238" s="640"/>
      <c r="Y238" s="640"/>
      <c r="Z238" s="666"/>
      <c r="AA238" s="640"/>
      <c r="AB238" s="645"/>
    </row>
    <row r="239" spans="2:28" s="455" customFormat="1" ht="58.5" customHeight="1" x14ac:dyDescent="0.2">
      <c r="B239" s="694"/>
      <c r="C239" s="662"/>
      <c r="D239" s="662"/>
      <c r="E239" s="640"/>
      <c r="F239" s="640"/>
      <c r="G239" s="640"/>
      <c r="H239" s="676"/>
      <c r="I239" s="228" t="s">
        <v>1220</v>
      </c>
      <c r="J239" s="228" t="s">
        <v>1221</v>
      </c>
      <c r="K239" s="470" t="s">
        <v>50</v>
      </c>
      <c r="L239" s="470">
        <v>117</v>
      </c>
      <c r="M239" s="472" t="s">
        <v>765</v>
      </c>
      <c r="N239" s="637"/>
      <c r="O239" s="637"/>
      <c r="P239" s="639"/>
      <c r="Q239" s="640"/>
      <c r="R239" s="640"/>
      <c r="S239" s="639"/>
      <c r="T239" s="639"/>
      <c r="U239" s="639"/>
      <c r="V239" s="639"/>
      <c r="W239" s="640"/>
      <c r="X239" s="640"/>
      <c r="Y239" s="640"/>
      <c r="Z239" s="666"/>
      <c r="AA239" s="640"/>
      <c r="AB239" s="645"/>
    </row>
    <row r="240" spans="2:28" s="455" customFormat="1" ht="58.5" customHeight="1" x14ac:dyDescent="0.2">
      <c r="B240" s="694"/>
      <c r="C240" s="662"/>
      <c r="D240" s="662"/>
      <c r="E240" s="640"/>
      <c r="F240" s="640"/>
      <c r="G240" s="640"/>
      <c r="H240" s="676"/>
      <c r="I240" s="228" t="s">
        <v>1222</v>
      </c>
      <c r="J240" s="228" t="s">
        <v>1223</v>
      </c>
      <c r="K240" s="470" t="s">
        <v>50</v>
      </c>
      <c r="L240" s="470" t="s">
        <v>641</v>
      </c>
      <c r="M240" s="472" t="s">
        <v>765</v>
      </c>
      <c r="N240" s="637"/>
      <c r="O240" s="637"/>
      <c r="P240" s="639"/>
      <c r="Q240" s="640"/>
      <c r="R240" s="640"/>
      <c r="S240" s="639"/>
      <c r="T240" s="639"/>
      <c r="U240" s="639"/>
      <c r="V240" s="639"/>
      <c r="W240" s="640"/>
      <c r="X240" s="640"/>
      <c r="Y240" s="640"/>
      <c r="Z240" s="666"/>
      <c r="AA240" s="640"/>
      <c r="AB240" s="645"/>
    </row>
    <row r="241" spans="2:28" s="455" customFormat="1" ht="58.5" customHeight="1" x14ac:dyDescent="0.2">
      <c r="B241" s="694"/>
      <c r="C241" s="662"/>
      <c r="D241" s="662"/>
      <c r="E241" s="640"/>
      <c r="F241" s="640"/>
      <c r="G241" s="640"/>
      <c r="H241" s="676"/>
      <c r="I241" s="228" t="s">
        <v>1224</v>
      </c>
      <c r="J241" s="228" t="s">
        <v>1225</v>
      </c>
      <c r="K241" s="470" t="s">
        <v>50</v>
      </c>
      <c r="L241" s="470" t="s">
        <v>641</v>
      </c>
      <c r="M241" s="472" t="s">
        <v>765</v>
      </c>
      <c r="N241" s="637"/>
      <c r="O241" s="637"/>
      <c r="P241" s="639"/>
      <c r="Q241" s="640"/>
      <c r="R241" s="640"/>
      <c r="S241" s="639"/>
      <c r="T241" s="639"/>
      <c r="U241" s="639"/>
      <c r="V241" s="639"/>
      <c r="W241" s="640"/>
      <c r="X241" s="640"/>
      <c r="Y241" s="640"/>
      <c r="Z241" s="666"/>
      <c r="AA241" s="640"/>
      <c r="AB241" s="645"/>
    </row>
    <row r="242" spans="2:28" s="455" customFormat="1" ht="58.5" customHeight="1" x14ac:dyDescent="0.2">
      <c r="B242" s="694"/>
      <c r="C242" s="662"/>
      <c r="D242" s="662"/>
      <c r="E242" s="640"/>
      <c r="F242" s="640"/>
      <c r="G242" s="640"/>
      <c r="H242" s="676"/>
      <c r="I242" s="228" t="s">
        <v>1226</v>
      </c>
      <c r="J242" s="228" t="s">
        <v>1227</v>
      </c>
      <c r="K242" s="470" t="s">
        <v>50</v>
      </c>
      <c r="L242" s="470">
        <v>106</v>
      </c>
      <c r="M242" s="472" t="s">
        <v>1228</v>
      </c>
      <c r="N242" s="637"/>
      <c r="O242" s="637"/>
      <c r="P242" s="639"/>
      <c r="Q242" s="640"/>
      <c r="R242" s="640"/>
      <c r="S242" s="639"/>
      <c r="T242" s="639"/>
      <c r="U242" s="639"/>
      <c r="V242" s="639"/>
      <c r="W242" s="640"/>
      <c r="X242" s="640"/>
      <c r="Y242" s="640"/>
      <c r="Z242" s="666"/>
      <c r="AA242" s="640"/>
      <c r="AB242" s="645"/>
    </row>
    <row r="243" spans="2:28" s="455" customFormat="1" ht="58.5" customHeight="1" x14ac:dyDescent="0.2">
      <c r="B243" s="694"/>
      <c r="C243" s="662"/>
      <c r="D243" s="662"/>
      <c r="E243" s="640"/>
      <c r="F243" s="640"/>
      <c r="G243" s="640"/>
      <c r="H243" s="676"/>
      <c r="I243" s="228" t="s">
        <v>1229</v>
      </c>
      <c r="J243" s="228" t="s">
        <v>1230</v>
      </c>
      <c r="K243" s="470" t="s">
        <v>50</v>
      </c>
      <c r="L243" s="470">
        <v>100</v>
      </c>
      <c r="M243" s="472" t="s">
        <v>1228</v>
      </c>
      <c r="N243" s="637"/>
      <c r="O243" s="637"/>
      <c r="P243" s="639"/>
      <c r="Q243" s="640"/>
      <c r="R243" s="640"/>
      <c r="S243" s="639"/>
      <c r="T243" s="639"/>
      <c r="U243" s="639"/>
      <c r="V243" s="639"/>
      <c r="W243" s="640"/>
      <c r="X243" s="640"/>
      <c r="Y243" s="640"/>
      <c r="Z243" s="666"/>
      <c r="AA243" s="640"/>
      <c r="AB243" s="645"/>
    </row>
    <row r="244" spans="2:28" s="455" customFormat="1" ht="58.5" customHeight="1" x14ac:dyDescent="0.2">
      <c r="B244" s="694"/>
      <c r="C244" s="662"/>
      <c r="D244" s="662"/>
      <c r="E244" s="640"/>
      <c r="F244" s="640"/>
      <c r="G244" s="640"/>
      <c r="H244" s="676"/>
      <c r="I244" s="228" t="s">
        <v>1231</v>
      </c>
      <c r="J244" s="228" t="s">
        <v>1232</v>
      </c>
      <c r="K244" s="470" t="s">
        <v>50</v>
      </c>
      <c r="L244" s="470">
        <v>92</v>
      </c>
      <c r="M244" s="472" t="s">
        <v>1228</v>
      </c>
      <c r="N244" s="637"/>
      <c r="O244" s="637"/>
      <c r="P244" s="639"/>
      <c r="Q244" s="640"/>
      <c r="R244" s="640"/>
      <c r="S244" s="639"/>
      <c r="T244" s="639"/>
      <c r="U244" s="639"/>
      <c r="V244" s="639"/>
      <c r="W244" s="640"/>
      <c r="X244" s="640"/>
      <c r="Y244" s="640"/>
      <c r="Z244" s="666"/>
      <c r="AA244" s="640"/>
      <c r="AB244" s="645"/>
    </row>
    <row r="245" spans="2:28" s="455" customFormat="1" ht="58.5" customHeight="1" x14ac:dyDescent="0.2">
      <c r="B245" s="694"/>
      <c r="C245" s="662"/>
      <c r="D245" s="662"/>
      <c r="E245" s="640"/>
      <c r="F245" s="640"/>
      <c r="G245" s="640"/>
      <c r="H245" s="676"/>
      <c r="I245" s="228" t="s">
        <v>1233</v>
      </c>
      <c r="J245" s="228" t="s">
        <v>1234</v>
      </c>
      <c r="K245" s="470" t="s">
        <v>50</v>
      </c>
      <c r="L245" s="470">
        <v>92</v>
      </c>
      <c r="M245" s="472" t="s">
        <v>1228</v>
      </c>
      <c r="N245" s="637"/>
      <c r="O245" s="637"/>
      <c r="P245" s="639"/>
      <c r="Q245" s="640"/>
      <c r="R245" s="640"/>
      <c r="S245" s="639"/>
      <c r="T245" s="639"/>
      <c r="U245" s="639"/>
      <c r="V245" s="639"/>
      <c r="W245" s="640"/>
      <c r="X245" s="640"/>
      <c r="Y245" s="640"/>
      <c r="Z245" s="666"/>
      <c r="AA245" s="640"/>
      <c r="AB245" s="645"/>
    </row>
    <row r="246" spans="2:28" s="455" customFormat="1" ht="58.5" customHeight="1" x14ac:dyDescent="0.2">
      <c r="B246" s="694"/>
      <c r="C246" s="662"/>
      <c r="D246" s="662"/>
      <c r="E246" s="640"/>
      <c r="F246" s="640"/>
      <c r="G246" s="640"/>
      <c r="H246" s="676"/>
      <c r="I246" s="228" t="s">
        <v>1235</v>
      </c>
      <c r="J246" s="228" t="s">
        <v>1236</v>
      </c>
      <c r="K246" s="470" t="s">
        <v>50</v>
      </c>
      <c r="L246" s="470">
        <v>27</v>
      </c>
      <c r="M246" s="472" t="s">
        <v>765</v>
      </c>
      <c r="N246" s="637"/>
      <c r="O246" s="637"/>
      <c r="P246" s="639"/>
      <c r="Q246" s="640"/>
      <c r="R246" s="640"/>
      <c r="S246" s="639"/>
      <c r="T246" s="639"/>
      <c r="U246" s="639"/>
      <c r="V246" s="639"/>
      <c r="W246" s="640"/>
      <c r="X246" s="640"/>
      <c r="Y246" s="640"/>
      <c r="Z246" s="666"/>
      <c r="AA246" s="640"/>
      <c r="AB246" s="645"/>
    </row>
    <row r="247" spans="2:28" s="455" customFormat="1" ht="58.5" customHeight="1" x14ac:dyDescent="0.2">
      <c r="B247" s="694"/>
      <c r="C247" s="662"/>
      <c r="D247" s="662"/>
      <c r="E247" s="640"/>
      <c r="F247" s="640"/>
      <c r="G247" s="640"/>
      <c r="H247" s="676"/>
      <c r="I247" s="228" t="s">
        <v>1237</v>
      </c>
      <c r="J247" s="228" t="s">
        <v>1238</v>
      </c>
      <c r="K247" s="470" t="s">
        <v>50</v>
      </c>
      <c r="L247" s="470">
        <v>18.2</v>
      </c>
      <c r="M247" s="472" t="s">
        <v>765</v>
      </c>
      <c r="N247" s="637"/>
      <c r="O247" s="637"/>
      <c r="P247" s="639"/>
      <c r="Q247" s="640"/>
      <c r="R247" s="640"/>
      <c r="S247" s="639"/>
      <c r="T247" s="639"/>
      <c r="U247" s="639"/>
      <c r="V247" s="639"/>
      <c r="W247" s="640"/>
      <c r="X247" s="640"/>
      <c r="Y247" s="640"/>
      <c r="Z247" s="666"/>
      <c r="AA247" s="640"/>
      <c r="AB247" s="645"/>
    </row>
    <row r="248" spans="2:28" s="455" customFormat="1" ht="58.5" customHeight="1" x14ac:dyDescent="0.2">
      <c r="B248" s="694"/>
      <c r="C248" s="662"/>
      <c r="D248" s="662"/>
      <c r="E248" s="640"/>
      <c r="F248" s="640"/>
      <c r="G248" s="640"/>
      <c r="H248" s="676"/>
      <c r="I248" s="228" t="s">
        <v>1239</v>
      </c>
      <c r="J248" s="228" t="s">
        <v>1240</v>
      </c>
      <c r="K248" s="470" t="s">
        <v>50</v>
      </c>
      <c r="L248" s="470">
        <v>22</v>
      </c>
      <c r="M248" s="472" t="s">
        <v>765</v>
      </c>
      <c r="N248" s="637"/>
      <c r="O248" s="637"/>
      <c r="P248" s="639"/>
      <c r="Q248" s="640"/>
      <c r="R248" s="640"/>
      <c r="S248" s="639"/>
      <c r="T248" s="639"/>
      <c r="U248" s="639"/>
      <c r="V248" s="639"/>
      <c r="W248" s="640"/>
      <c r="X248" s="640"/>
      <c r="Y248" s="640"/>
      <c r="Z248" s="666"/>
      <c r="AA248" s="640"/>
      <c r="AB248" s="645"/>
    </row>
    <row r="249" spans="2:28" s="455" customFormat="1" ht="58.5" customHeight="1" x14ac:dyDescent="0.2">
      <c r="B249" s="694"/>
      <c r="C249" s="662"/>
      <c r="D249" s="662"/>
      <c r="E249" s="640"/>
      <c r="F249" s="640"/>
      <c r="G249" s="640"/>
      <c r="H249" s="676"/>
      <c r="I249" s="228" t="s">
        <v>1241</v>
      </c>
      <c r="J249" s="228" t="s">
        <v>1242</v>
      </c>
      <c r="K249" s="470" t="s">
        <v>50</v>
      </c>
      <c r="L249" s="470" t="s">
        <v>641</v>
      </c>
      <c r="M249" s="472" t="s">
        <v>765</v>
      </c>
      <c r="N249" s="637"/>
      <c r="O249" s="637"/>
      <c r="P249" s="639"/>
      <c r="Q249" s="640"/>
      <c r="R249" s="640"/>
      <c r="S249" s="639"/>
      <c r="T249" s="639"/>
      <c r="U249" s="639"/>
      <c r="V249" s="639"/>
      <c r="W249" s="640"/>
      <c r="X249" s="640"/>
      <c r="Y249" s="640"/>
      <c r="Z249" s="666"/>
      <c r="AA249" s="640"/>
      <c r="AB249" s="645"/>
    </row>
    <row r="250" spans="2:28" s="455" customFormat="1" ht="58.5" customHeight="1" x14ac:dyDescent="0.2">
      <c r="B250" s="694"/>
      <c r="C250" s="662"/>
      <c r="D250" s="662"/>
      <c r="E250" s="640"/>
      <c r="F250" s="640"/>
      <c r="G250" s="640"/>
      <c r="H250" s="676"/>
      <c r="I250" s="228" t="s">
        <v>1243</v>
      </c>
      <c r="J250" s="228" t="s">
        <v>1244</v>
      </c>
      <c r="K250" s="470" t="s">
        <v>50</v>
      </c>
      <c r="L250" s="470" t="s">
        <v>641</v>
      </c>
      <c r="M250" s="472" t="s">
        <v>765</v>
      </c>
      <c r="N250" s="637"/>
      <c r="O250" s="637"/>
      <c r="P250" s="639"/>
      <c r="Q250" s="640"/>
      <c r="R250" s="640"/>
      <c r="S250" s="639"/>
      <c r="T250" s="639"/>
      <c r="U250" s="639"/>
      <c r="V250" s="639"/>
      <c r="W250" s="640"/>
      <c r="X250" s="640"/>
      <c r="Y250" s="640"/>
      <c r="Z250" s="666"/>
      <c r="AA250" s="640"/>
      <c r="AB250" s="645"/>
    </row>
    <row r="251" spans="2:28" s="455" customFormat="1" ht="58.5" customHeight="1" x14ac:dyDescent="0.2">
      <c r="B251" s="694"/>
      <c r="C251" s="662"/>
      <c r="D251" s="662"/>
      <c r="E251" s="640"/>
      <c r="F251" s="640"/>
      <c r="G251" s="640"/>
      <c r="H251" s="676"/>
      <c r="I251" s="228" t="s">
        <v>1245</v>
      </c>
      <c r="J251" s="228" t="s">
        <v>1246</v>
      </c>
      <c r="K251" s="470" t="s">
        <v>50</v>
      </c>
      <c r="L251" s="470">
        <v>5</v>
      </c>
      <c r="M251" s="472" t="s">
        <v>765</v>
      </c>
      <c r="N251" s="637"/>
      <c r="O251" s="637"/>
      <c r="P251" s="639"/>
      <c r="Q251" s="640"/>
      <c r="R251" s="640"/>
      <c r="S251" s="639"/>
      <c r="T251" s="639"/>
      <c r="U251" s="639"/>
      <c r="V251" s="639"/>
      <c r="W251" s="640"/>
      <c r="X251" s="640"/>
      <c r="Y251" s="640"/>
      <c r="Z251" s="666"/>
      <c r="AA251" s="640"/>
      <c r="AB251" s="645"/>
    </row>
    <row r="252" spans="2:28" s="455" customFormat="1" ht="58.5" customHeight="1" x14ac:dyDescent="0.2">
      <c r="B252" s="694"/>
      <c r="C252" s="662"/>
      <c r="D252" s="662"/>
      <c r="E252" s="640"/>
      <c r="F252" s="640"/>
      <c r="G252" s="640"/>
      <c r="H252" s="676"/>
      <c r="I252" s="228" t="s">
        <v>1247</v>
      </c>
      <c r="J252" s="228" t="s">
        <v>1248</v>
      </c>
      <c r="K252" s="470" t="s">
        <v>50</v>
      </c>
      <c r="L252" s="470">
        <v>2.9</v>
      </c>
      <c r="M252" s="472" t="s">
        <v>765</v>
      </c>
      <c r="N252" s="637"/>
      <c r="O252" s="637"/>
      <c r="P252" s="639"/>
      <c r="Q252" s="640"/>
      <c r="R252" s="640"/>
      <c r="S252" s="639"/>
      <c r="T252" s="639"/>
      <c r="U252" s="639"/>
      <c r="V252" s="639"/>
      <c r="W252" s="640"/>
      <c r="X252" s="640"/>
      <c r="Y252" s="640"/>
      <c r="Z252" s="666"/>
      <c r="AA252" s="640"/>
      <c r="AB252" s="645"/>
    </row>
    <row r="253" spans="2:28" s="455" customFormat="1" ht="58.5" customHeight="1" x14ac:dyDescent="0.2">
      <c r="B253" s="694"/>
      <c r="C253" s="662"/>
      <c r="D253" s="662"/>
      <c r="E253" s="640"/>
      <c r="F253" s="640"/>
      <c r="G253" s="640"/>
      <c r="H253" s="676"/>
      <c r="I253" s="228" t="s">
        <v>1249</v>
      </c>
      <c r="J253" s="228" t="s">
        <v>1250</v>
      </c>
      <c r="K253" s="470" t="s">
        <v>50</v>
      </c>
      <c r="L253" s="470">
        <v>0</v>
      </c>
      <c r="M253" s="472" t="s">
        <v>765</v>
      </c>
      <c r="N253" s="637"/>
      <c r="O253" s="637"/>
      <c r="P253" s="639"/>
      <c r="Q253" s="640"/>
      <c r="R253" s="640"/>
      <c r="S253" s="639"/>
      <c r="T253" s="639"/>
      <c r="U253" s="639"/>
      <c r="V253" s="639"/>
      <c r="W253" s="640"/>
      <c r="X253" s="640"/>
      <c r="Y253" s="640"/>
      <c r="Z253" s="666"/>
      <c r="AA253" s="640"/>
      <c r="AB253" s="645"/>
    </row>
    <row r="254" spans="2:28" s="455" customFormat="1" ht="58.5" customHeight="1" x14ac:dyDescent="0.2">
      <c r="B254" s="694"/>
      <c r="C254" s="662"/>
      <c r="D254" s="662"/>
      <c r="E254" s="640"/>
      <c r="F254" s="640"/>
      <c r="G254" s="640"/>
      <c r="H254" s="676"/>
      <c r="I254" s="228" t="s">
        <v>1251</v>
      </c>
      <c r="J254" s="228" t="s">
        <v>1252</v>
      </c>
      <c r="K254" s="470" t="s">
        <v>50</v>
      </c>
      <c r="L254" s="470" t="s">
        <v>641</v>
      </c>
      <c r="M254" s="472" t="s">
        <v>765</v>
      </c>
      <c r="N254" s="637"/>
      <c r="O254" s="637"/>
      <c r="P254" s="639"/>
      <c r="Q254" s="640"/>
      <c r="R254" s="640"/>
      <c r="S254" s="639"/>
      <c r="T254" s="639"/>
      <c r="U254" s="639"/>
      <c r="V254" s="639"/>
      <c r="W254" s="640"/>
      <c r="X254" s="640"/>
      <c r="Y254" s="640"/>
      <c r="Z254" s="666"/>
      <c r="AA254" s="640"/>
      <c r="AB254" s="645"/>
    </row>
    <row r="255" spans="2:28" s="455" customFormat="1" ht="94.5" customHeight="1" x14ac:dyDescent="0.2">
      <c r="B255" s="694"/>
      <c r="C255" s="662"/>
      <c r="D255" s="662"/>
      <c r="E255" s="640"/>
      <c r="F255" s="640"/>
      <c r="G255" s="640"/>
      <c r="H255" s="676"/>
      <c r="I255" s="228" t="s">
        <v>1253</v>
      </c>
      <c r="J255" s="228" t="s">
        <v>1254</v>
      </c>
      <c r="K255" s="470" t="s">
        <v>50</v>
      </c>
      <c r="L255" s="470" t="s">
        <v>641</v>
      </c>
      <c r="M255" s="472" t="s">
        <v>765</v>
      </c>
      <c r="N255" s="637"/>
      <c r="O255" s="637"/>
      <c r="P255" s="639"/>
      <c r="Q255" s="640"/>
      <c r="R255" s="640"/>
      <c r="S255" s="639"/>
      <c r="T255" s="639"/>
      <c r="U255" s="639"/>
      <c r="V255" s="639"/>
      <c r="W255" s="640"/>
      <c r="X255" s="640"/>
      <c r="Y255" s="640"/>
      <c r="Z255" s="666"/>
      <c r="AA255" s="640"/>
      <c r="AB255" s="645"/>
    </row>
    <row r="256" spans="2:28" s="455" customFormat="1" ht="94.5" customHeight="1" x14ac:dyDescent="0.2">
      <c r="B256" s="694"/>
      <c r="C256" s="662"/>
      <c r="D256" s="662"/>
      <c r="E256" s="640"/>
      <c r="F256" s="640"/>
      <c r="G256" s="640"/>
      <c r="H256" s="676"/>
      <c r="I256" s="213" t="s">
        <v>1255</v>
      </c>
      <c r="J256" s="213" t="s">
        <v>1256</v>
      </c>
      <c r="K256" s="470" t="s">
        <v>50</v>
      </c>
      <c r="L256" s="470" t="s">
        <v>641</v>
      </c>
      <c r="M256" s="472" t="s">
        <v>765</v>
      </c>
      <c r="N256" s="637"/>
      <c r="O256" s="637"/>
      <c r="P256" s="639"/>
      <c r="Q256" s="640"/>
      <c r="R256" s="640"/>
      <c r="S256" s="639"/>
      <c r="T256" s="639"/>
      <c r="U256" s="639"/>
      <c r="V256" s="639"/>
      <c r="W256" s="640"/>
      <c r="X256" s="640"/>
      <c r="Y256" s="640"/>
      <c r="Z256" s="666"/>
      <c r="AA256" s="640"/>
      <c r="AB256" s="645"/>
    </row>
    <row r="257" spans="2:28" s="455" customFormat="1" ht="94.5" customHeight="1" x14ac:dyDescent="0.2">
      <c r="B257" s="694"/>
      <c r="C257" s="662"/>
      <c r="D257" s="662"/>
      <c r="E257" s="640"/>
      <c r="F257" s="640"/>
      <c r="G257" s="640"/>
      <c r="H257" s="676"/>
      <c r="I257" s="213" t="s">
        <v>1257</v>
      </c>
      <c r="J257" s="213" t="s">
        <v>1258</v>
      </c>
      <c r="K257" s="470" t="s">
        <v>50</v>
      </c>
      <c r="L257" s="470" t="s">
        <v>641</v>
      </c>
      <c r="M257" s="472" t="s">
        <v>765</v>
      </c>
      <c r="N257" s="637"/>
      <c r="O257" s="637"/>
      <c r="P257" s="639"/>
      <c r="Q257" s="640"/>
      <c r="R257" s="640"/>
      <c r="S257" s="639"/>
      <c r="T257" s="639"/>
      <c r="U257" s="639"/>
      <c r="V257" s="639"/>
      <c r="W257" s="640"/>
      <c r="X257" s="640"/>
      <c r="Y257" s="640"/>
      <c r="Z257" s="666"/>
      <c r="AA257" s="640"/>
      <c r="AB257" s="645"/>
    </row>
    <row r="258" spans="2:28" s="455" customFormat="1" ht="94.5" customHeight="1" x14ac:dyDescent="0.2">
      <c r="B258" s="694"/>
      <c r="C258" s="662"/>
      <c r="D258" s="662"/>
      <c r="E258" s="640"/>
      <c r="F258" s="640"/>
      <c r="G258" s="640"/>
      <c r="H258" s="676"/>
      <c r="I258" s="213" t="s">
        <v>1259</v>
      </c>
      <c r="J258" s="213" t="s">
        <v>1260</v>
      </c>
      <c r="K258" s="470" t="s">
        <v>50</v>
      </c>
      <c r="L258" s="470" t="s">
        <v>641</v>
      </c>
      <c r="M258" s="472" t="s">
        <v>765</v>
      </c>
      <c r="N258" s="637"/>
      <c r="O258" s="637"/>
      <c r="P258" s="639"/>
      <c r="Q258" s="640"/>
      <c r="R258" s="640"/>
      <c r="S258" s="639"/>
      <c r="T258" s="639"/>
      <c r="U258" s="639"/>
      <c r="V258" s="639"/>
      <c r="W258" s="640"/>
      <c r="X258" s="640"/>
      <c r="Y258" s="640"/>
      <c r="Z258" s="666"/>
      <c r="AA258" s="640"/>
      <c r="AB258" s="645"/>
    </row>
    <row r="259" spans="2:28" s="455" customFormat="1" ht="94.5" customHeight="1" x14ac:dyDescent="0.2">
      <c r="B259" s="694"/>
      <c r="C259" s="662"/>
      <c r="D259" s="662"/>
      <c r="E259" s="640"/>
      <c r="F259" s="640"/>
      <c r="G259" s="640"/>
      <c r="H259" s="676"/>
      <c r="I259" s="213" t="s">
        <v>1261</v>
      </c>
      <c r="J259" s="213" t="s">
        <v>1262</v>
      </c>
      <c r="K259" s="470" t="s">
        <v>50</v>
      </c>
      <c r="L259" s="470" t="s">
        <v>641</v>
      </c>
      <c r="M259" s="472" t="s">
        <v>765</v>
      </c>
      <c r="N259" s="637"/>
      <c r="O259" s="637"/>
      <c r="P259" s="639"/>
      <c r="Q259" s="640"/>
      <c r="R259" s="640"/>
      <c r="S259" s="639"/>
      <c r="T259" s="639"/>
      <c r="U259" s="639"/>
      <c r="V259" s="639"/>
      <c r="W259" s="640"/>
      <c r="X259" s="640"/>
      <c r="Y259" s="640"/>
      <c r="Z259" s="666"/>
      <c r="AA259" s="640"/>
      <c r="AB259" s="645"/>
    </row>
    <row r="260" spans="2:28" s="455" customFormat="1" ht="94.5" customHeight="1" x14ac:dyDescent="0.2">
      <c r="B260" s="694"/>
      <c r="C260" s="662"/>
      <c r="D260" s="662"/>
      <c r="E260" s="640"/>
      <c r="F260" s="640"/>
      <c r="G260" s="640"/>
      <c r="H260" s="676"/>
      <c r="I260" s="213" t="s">
        <v>1263</v>
      </c>
      <c r="J260" s="213" t="s">
        <v>1264</v>
      </c>
      <c r="K260" s="470" t="s">
        <v>50</v>
      </c>
      <c r="L260" s="470" t="s">
        <v>641</v>
      </c>
      <c r="M260" s="472" t="s">
        <v>765</v>
      </c>
      <c r="N260" s="637"/>
      <c r="O260" s="637"/>
      <c r="P260" s="639"/>
      <c r="Q260" s="640"/>
      <c r="R260" s="640"/>
      <c r="S260" s="639"/>
      <c r="T260" s="639"/>
      <c r="U260" s="639"/>
      <c r="V260" s="639"/>
      <c r="W260" s="640"/>
      <c r="X260" s="640"/>
      <c r="Y260" s="640"/>
      <c r="Z260" s="666"/>
      <c r="AA260" s="640"/>
      <c r="AB260" s="645"/>
    </row>
    <row r="261" spans="2:28" s="455" customFormat="1" ht="71.25" customHeight="1" x14ac:dyDescent="0.2">
      <c r="B261" s="694"/>
      <c r="C261" s="662"/>
      <c r="D261" s="662"/>
      <c r="E261" s="640"/>
      <c r="F261" s="640"/>
      <c r="G261" s="640"/>
      <c r="H261" s="676"/>
      <c r="I261" s="228" t="s">
        <v>1265</v>
      </c>
      <c r="J261" s="228" t="s">
        <v>1266</v>
      </c>
      <c r="K261" s="470" t="s">
        <v>50</v>
      </c>
      <c r="L261" s="470">
        <v>149</v>
      </c>
      <c r="M261" s="472" t="s">
        <v>765</v>
      </c>
      <c r="N261" s="637"/>
      <c r="O261" s="637"/>
      <c r="P261" s="639"/>
      <c r="Q261" s="640"/>
      <c r="R261" s="640"/>
      <c r="S261" s="639"/>
      <c r="T261" s="639"/>
      <c r="U261" s="639"/>
      <c r="V261" s="639"/>
      <c r="W261" s="640"/>
      <c r="X261" s="640"/>
      <c r="Y261" s="640"/>
      <c r="Z261" s="666"/>
      <c r="AA261" s="640"/>
      <c r="AB261" s="645"/>
    </row>
    <row r="262" spans="2:28" s="455" customFormat="1" ht="58.5" customHeight="1" x14ac:dyDescent="0.2">
      <c r="B262" s="694"/>
      <c r="C262" s="662"/>
      <c r="D262" s="662"/>
      <c r="E262" s="640"/>
      <c r="F262" s="640"/>
      <c r="G262" s="640"/>
      <c r="H262" s="676"/>
      <c r="I262" s="228" t="s">
        <v>1267</v>
      </c>
      <c r="J262" s="228" t="s">
        <v>1268</v>
      </c>
      <c r="K262" s="470" t="s">
        <v>50</v>
      </c>
      <c r="L262" s="470">
        <v>62</v>
      </c>
      <c r="M262" s="472" t="s">
        <v>765</v>
      </c>
      <c r="N262" s="637"/>
      <c r="O262" s="637" t="s">
        <v>1269</v>
      </c>
      <c r="P262" s="639"/>
      <c r="Q262" s="640"/>
      <c r="R262" s="640"/>
      <c r="S262" s="639"/>
      <c r="T262" s="639"/>
      <c r="U262" s="639"/>
      <c r="V262" s="639"/>
      <c r="W262" s="640"/>
      <c r="X262" s="640"/>
      <c r="Y262" s="640"/>
      <c r="Z262" s="666"/>
      <c r="AA262" s="640"/>
      <c r="AB262" s="645"/>
    </row>
    <row r="263" spans="2:28" s="455" customFormat="1" ht="58.5" customHeight="1" x14ac:dyDescent="0.2">
      <c r="B263" s="694"/>
      <c r="C263" s="662"/>
      <c r="D263" s="662"/>
      <c r="E263" s="640"/>
      <c r="F263" s="640"/>
      <c r="G263" s="640"/>
      <c r="H263" s="676"/>
      <c r="I263" s="228" t="s">
        <v>1270</v>
      </c>
      <c r="J263" s="228" t="s">
        <v>1271</v>
      </c>
      <c r="K263" s="470" t="s">
        <v>50</v>
      </c>
      <c r="L263" s="470">
        <v>14</v>
      </c>
      <c r="M263" s="472" t="s">
        <v>765</v>
      </c>
      <c r="N263" s="637"/>
      <c r="O263" s="637"/>
      <c r="P263" s="639"/>
      <c r="Q263" s="640"/>
      <c r="R263" s="640"/>
      <c r="S263" s="639"/>
      <c r="T263" s="639"/>
      <c r="U263" s="639"/>
      <c r="V263" s="639"/>
      <c r="W263" s="640"/>
      <c r="X263" s="640"/>
      <c r="Y263" s="640"/>
      <c r="Z263" s="666"/>
      <c r="AA263" s="640"/>
      <c r="AB263" s="645"/>
    </row>
    <row r="264" spans="2:28" s="455" customFormat="1" ht="58.5" customHeight="1" x14ac:dyDescent="0.2">
      <c r="B264" s="694"/>
      <c r="C264" s="662"/>
      <c r="D264" s="662"/>
      <c r="E264" s="640"/>
      <c r="F264" s="640"/>
      <c r="G264" s="640"/>
      <c r="H264" s="676"/>
      <c r="I264" s="228" t="s">
        <v>1272</v>
      </c>
      <c r="J264" s="228" t="s">
        <v>1273</v>
      </c>
      <c r="K264" s="470" t="s">
        <v>50</v>
      </c>
      <c r="L264" s="470" t="s">
        <v>641</v>
      </c>
      <c r="M264" s="472" t="s">
        <v>765</v>
      </c>
      <c r="N264" s="637"/>
      <c r="O264" s="637"/>
      <c r="P264" s="639"/>
      <c r="Q264" s="640"/>
      <c r="R264" s="640"/>
      <c r="S264" s="639"/>
      <c r="T264" s="639"/>
      <c r="U264" s="639"/>
      <c r="V264" s="639"/>
      <c r="W264" s="640"/>
      <c r="X264" s="640"/>
      <c r="Y264" s="640"/>
      <c r="Z264" s="666"/>
      <c r="AA264" s="640"/>
      <c r="AB264" s="645"/>
    </row>
    <row r="265" spans="2:28" s="455" customFormat="1" ht="58.5" customHeight="1" x14ac:dyDescent="0.2">
      <c r="B265" s="694"/>
      <c r="C265" s="662"/>
      <c r="D265" s="662"/>
      <c r="E265" s="640"/>
      <c r="F265" s="640"/>
      <c r="G265" s="640"/>
      <c r="H265" s="676"/>
      <c r="I265" s="228" t="s">
        <v>1274</v>
      </c>
      <c r="J265" s="228" t="s">
        <v>1275</v>
      </c>
      <c r="K265" s="470" t="s">
        <v>50</v>
      </c>
      <c r="L265" s="470" t="s">
        <v>641</v>
      </c>
      <c r="M265" s="472" t="s">
        <v>765</v>
      </c>
      <c r="N265" s="637"/>
      <c r="O265" s="637"/>
      <c r="P265" s="639"/>
      <c r="Q265" s="640"/>
      <c r="R265" s="640"/>
      <c r="S265" s="639"/>
      <c r="T265" s="639"/>
      <c r="U265" s="639"/>
      <c r="V265" s="639"/>
      <c r="W265" s="640"/>
      <c r="X265" s="640"/>
      <c r="Y265" s="640"/>
      <c r="Z265" s="666"/>
      <c r="AA265" s="640"/>
      <c r="AB265" s="645"/>
    </row>
    <row r="266" spans="2:28" s="455" customFormat="1" ht="58.5" customHeight="1" x14ac:dyDescent="0.2">
      <c r="B266" s="694"/>
      <c r="C266" s="662"/>
      <c r="D266" s="662"/>
      <c r="E266" s="640"/>
      <c r="F266" s="640"/>
      <c r="G266" s="640"/>
      <c r="H266" s="676"/>
      <c r="I266" s="228" t="s">
        <v>1276</v>
      </c>
      <c r="J266" s="228" t="s">
        <v>1277</v>
      </c>
      <c r="K266" s="470" t="s">
        <v>50</v>
      </c>
      <c r="L266" s="470" t="s">
        <v>641</v>
      </c>
      <c r="M266" s="472" t="s">
        <v>765</v>
      </c>
      <c r="N266" s="637"/>
      <c r="O266" s="637"/>
      <c r="P266" s="639"/>
      <c r="Q266" s="640"/>
      <c r="R266" s="640"/>
      <c r="S266" s="639"/>
      <c r="T266" s="639"/>
      <c r="U266" s="639"/>
      <c r="V266" s="639"/>
      <c r="W266" s="640"/>
      <c r="X266" s="640"/>
      <c r="Y266" s="640"/>
      <c r="Z266" s="666"/>
      <c r="AA266" s="640"/>
      <c r="AB266" s="645"/>
    </row>
    <row r="267" spans="2:28" s="455" customFormat="1" ht="77.25" customHeight="1" x14ac:dyDescent="0.2">
      <c r="B267" s="694"/>
      <c r="C267" s="662"/>
      <c r="D267" s="662"/>
      <c r="E267" s="640"/>
      <c r="F267" s="640"/>
      <c r="G267" s="640"/>
      <c r="H267" s="676"/>
      <c r="I267" s="228" t="s">
        <v>1278</v>
      </c>
      <c r="J267" s="228" t="s">
        <v>1279</v>
      </c>
      <c r="K267" s="470" t="s">
        <v>50</v>
      </c>
      <c r="L267" s="470" t="s">
        <v>641</v>
      </c>
      <c r="M267" s="472" t="s">
        <v>765</v>
      </c>
      <c r="N267" s="637"/>
      <c r="O267" s="637"/>
      <c r="P267" s="639"/>
      <c r="Q267" s="640"/>
      <c r="R267" s="640"/>
      <c r="S267" s="639"/>
      <c r="T267" s="639"/>
      <c r="U267" s="639"/>
      <c r="V267" s="639"/>
      <c r="W267" s="640"/>
      <c r="X267" s="640"/>
      <c r="Y267" s="640"/>
      <c r="Z267" s="666"/>
      <c r="AA267" s="640"/>
      <c r="AB267" s="645"/>
    </row>
    <row r="268" spans="2:28" s="455" customFormat="1" ht="77.25" customHeight="1" x14ac:dyDescent="0.2">
      <c r="B268" s="694"/>
      <c r="C268" s="662"/>
      <c r="D268" s="662"/>
      <c r="E268" s="640"/>
      <c r="F268" s="640"/>
      <c r="G268" s="640"/>
      <c r="H268" s="676"/>
      <c r="I268" s="228" t="s">
        <v>1280</v>
      </c>
      <c r="J268" s="228" t="s">
        <v>1281</v>
      </c>
      <c r="K268" s="470" t="s">
        <v>50</v>
      </c>
      <c r="L268" s="470" t="s">
        <v>641</v>
      </c>
      <c r="M268" s="472" t="s">
        <v>765</v>
      </c>
      <c r="N268" s="637"/>
      <c r="O268" s="637"/>
      <c r="P268" s="639"/>
      <c r="Q268" s="640"/>
      <c r="R268" s="640"/>
      <c r="S268" s="639"/>
      <c r="T268" s="639"/>
      <c r="U268" s="639"/>
      <c r="V268" s="639"/>
      <c r="W268" s="640"/>
      <c r="X268" s="640"/>
      <c r="Y268" s="640"/>
      <c r="Z268" s="666"/>
      <c r="AA268" s="640"/>
      <c r="AB268" s="645"/>
    </row>
    <row r="269" spans="2:28" s="455" customFormat="1" ht="77.25" customHeight="1" x14ac:dyDescent="0.2">
      <c r="B269" s="694"/>
      <c r="C269" s="662"/>
      <c r="D269" s="662"/>
      <c r="E269" s="640"/>
      <c r="F269" s="640"/>
      <c r="G269" s="640"/>
      <c r="H269" s="676"/>
      <c r="I269" s="228" t="s">
        <v>1282</v>
      </c>
      <c r="J269" s="228" t="s">
        <v>1283</v>
      </c>
      <c r="K269" s="470" t="s">
        <v>50</v>
      </c>
      <c r="L269" s="470" t="s">
        <v>641</v>
      </c>
      <c r="M269" s="472" t="s">
        <v>765</v>
      </c>
      <c r="N269" s="637"/>
      <c r="O269" s="637"/>
      <c r="P269" s="639"/>
      <c r="Q269" s="640"/>
      <c r="R269" s="640"/>
      <c r="S269" s="639"/>
      <c r="T269" s="639"/>
      <c r="U269" s="639"/>
      <c r="V269" s="639"/>
      <c r="W269" s="640"/>
      <c r="X269" s="640"/>
      <c r="Y269" s="640"/>
      <c r="Z269" s="666"/>
      <c r="AA269" s="640"/>
      <c r="AB269" s="645"/>
    </row>
    <row r="270" spans="2:28" s="455" customFormat="1" ht="77.25" customHeight="1" x14ac:dyDescent="0.2">
      <c r="B270" s="694"/>
      <c r="C270" s="662"/>
      <c r="D270" s="662"/>
      <c r="E270" s="640"/>
      <c r="F270" s="640"/>
      <c r="G270" s="640"/>
      <c r="H270" s="676"/>
      <c r="I270" s="228" t="s">
        <v>1284</v>
      </c>
      <c r="J270" s="228" t="s">
        <v>1285</v>
      </c>
      <c r="K270" s="470" t="s">
        <v>50</v>
      </c>
      <c r="L270" s="470" t="s">
        <v>641</v>
      </c>
      <c r="M270" s="472" t="s">
        <v>765</v>
      </c>
      <c r="N270" s="637"/>
      <c r="O270" s="637"/>
      <c r="P270" s="639"/>
      <c r="Q270" s="640"/>
      <c r="R270" s="640"/>
      <c r="S270" s="639"/>
      <c r="T270" s="639"/>
      <c r="U270" s="639"/>
      <c r="V270" s="639"/>
      <c r="W270" s="640"/>
      <c r="X270" s="640"/>
      <c r="Y270" s="640"/>
      <c r="Z270" s="666"/>
      <c r="AA270" s="640"/>
      <c r="AB270" s="645"/>
    </row>
    <row r="271" spans="2:28" s="455" customFormat="1" ht="77.25" customHeight="1" x14ac:dyDescent="0.2">
      <c r="B271" s="694"/>
      <c r="C271" s="662"/>
      <c r="D271" s="662"/>
      <c r="E271" s="640"/>
      <c r="F271" s="640"/>
      <c r="G271" s="640"/>
      <c r="H271" s="676"/>
      <c r="I271" s="228" t="s">
        <v>1286</v>
      </c>
      <c r="J271" s="228" t="s">
        <v>1287</v>
      </c>
      <c r="K271" s="470" t="s">
        <v>50</v>
      </c>
      <c r="L271" s="470">
        <v>230</v>
      </c>
      <c r="M271" s="472" t="s">
        <v>765</v>
      </c>
      <c r="N271" s="637"/>
      <c r="O271" s="637"/>
      <c r="P271" s="639"/>
      <c r="Q271" s="640"/>
      <c r="R271" s="640"/>
      <c r="S271" s="639"/>
      <c r="T271" s="639"/>
      <c r="U271" s="639"/>
      <c r="V271" s="639"/>
      <c r="W271" s="640"/>
      <c r="X271" s="640"/>
      <c r="Y271" s="640"/>
      <c r="Z271" s="666"/>
      <c r="AA271" s="640"/>
      <c r="AB271" s="645"/>
    </row>
    <row r="272" spans="2:28" s="455" customFormat="1" ht="77.25" customHeight="1" x14ac:dyDescent="0.2">
      <c r="B272" s="694"/>
      <c r="C272" s="662"/>
      <c r="D272" s="662"/>
      <c r="E272" s="640"/>
      <c r="F272" s="640"/>
      <c r="G272" s="640"/>
      <c r="H272" s="676"/>
      <c r="I272" s="228" t="s">
        <v>1288</v>
      </c>
      <c r="J272" s="228" t="s">
        <v>1289</v>
      </c>
      <c r="K272" s="470" t="s">
        <v>50</v>
      </c>
      <c r="L272" s="470">
        <v>766</v>
      </c>
      <c r="M272" s="472" t="s">
        <v>765</v>
      </c>
      <c r="N272" s="637"/>
      <c r="O272" s="637"/>
      <c r="P272" s="639"/>
      <c r="Q272" s="640"/>
      <c r="R272" s="640"/>
      <c r="S272" s="639"/>
      <c r="T272" s="639"/>
      <c r="U272" s="639"/>
      <c r="V272" s="639"/>
      <c r="W272" s="640"/>
      <c r="X272" s="640"/>
      <c r="Y272" s="640"/>
      <c r="Z272" s="666"/>
      <c r="AA272" s="640"/>
      <c r="AB272" s="645"/>
    </row>
    <row r="273" spans="2:28" s="455" customFormat="1" ht="58.5" customHeight="1" x14ac:dyDescent="0.2">
      <c r="B273" s="694"/>
      <c r="C273" s="662"/>
      <c r="D273" s="662"/>
      <c r="E273" s="640"/>
      <c r="F273" s="640"/>
      <c r="G273" s="640"/>
      <c r="H273" s="676"/>
      <c r="I273" s="228" t="s">
        <v>1290</v>
      </c>
      <c r="J273" s="228" t="s">
        <v>1291</v>
      </c>
      <c r="K273" s="470" t="s">
        <v>50</v>
      </c>
      <c r="L273" s="470">
        <v>45</v>
      </c>
      <c r="M273" s="472" t="s">
        <v>765</v>
      </c>
      <c r="N273" s="637"/>
      <c r="O273" s="637"/>
      <c r="P273" s="639"/>
      <c r="Q273" s="640"/>
      <c r="R273" s="640"/>
      <c r="S273" s="639"/>
      <c r="T273" s="639"/>
      <c r="U273" s="639"/>
      <c r="V273" s="639"/>
      <c r="W273" s="640"/>
      <c r="X273" s="640"/>
      <c r="Y273" s="640"/>
      <c r="Z273" s="666"/>
      <c r="AA273" s="640"/>
      <c r="AB273" s="645"/>
    </row>
    <row r="274" spans="2:28" s="455" customFormat="1" ht="58.5" customHeight="1" x14ac:dyDescent="0.2">
      <c r="B274" s="694"/>
      <c r="C274" s="662"/>
      <c r="D274" s="662"/>
      <c r="E274" s="640"/>
      <c r="F274" s="640"/>
      <c r="G274" s="640"/>
      <c r="H274" s="676"/>
      <c r="I274" s="228" t="s">
        <v>1292</v>
      </c>
      <c r="J274" s="228" t="s">
        <v>1293</v>
      </c>
      <c r="K274" s="470" t="s">
        <v>50</v>
      </c>
      <c r="L274" s="470" t="s">
        <v>641</v>
      </c>
      <c r="M274" s="472" t="s">
        <v>765</v>
      </c>
      <c r="N274" s="637"/>
      <c r="O274" s="637"/>
      <c r="P274" s="639"/>
      <c r="Q274" s="640"/>
      <c r="R274" s="640"/>
      <c r="S274" s="639"/>
      <c r="T274" s="639"/>
      <c r="U274" s="639"/>
      <c r="V274" s="639"/>
      <c r="W274" s="640"/>
      <c r="X274" s="640"/>
      <c r="Y274" s="640"/>
      <c r="Z274" s="666"/>
      <c r="AA274" s="640"/>
      <c r="AB274" s="645"/>
    </row>
    <row r="275" spans="2:28" s="455" customFormat="1" ht="58.5" customHeight="1" x14ac:dyDescent="0.2">
      <c r="B275" s="694"/>
      <c r="C275" s="662"/>
      <c r="D275" s="662"/>
      <c r="E275" s="640"/>
      <c r="F275" s="640"/>
      <c r="G275" s="640"/>
      <c r="H275" s="676"/>
      <c r="I275" s="228" t="s">
        <v>1294</v>
      </c>
      <c r="J275" s="228" t="s">
        <v>1295</v>
      </c>
      <c r="K275" s="470" t="s">
        <v>50</v>
      </c>
      <c r="L275" s="470" t="s">
        <v>641</v>
      </c>
      <c r="M275" s="472" t="s">
        <v>765</v>
      </c>
      <c r="N275" s="637"/>
      <c r="O275" s="637"/>
      <c r="P275" s="639"/>
      <c r="Q275" s="640"/>
      <c r="R275" s="640"/>
      <c r="S275" s="639"/>
      <c r="T275" s="639"/>
      <c r="U275" s="639"/>
      <c r="V275" s="639"/>
      <c r="W275" s="640"/>
      <c r="X275" s="640"/>
      <c r="Y275" s="640"/>
      <c r="Z275" s="666"/>
      <c r="AA275" s="640"/>
      <c r="AB275" s="645"/>
    </row>
    <row r="276" spans="2:28" s="455" customFormat="1" ht="58.5" customHeight="1" x14ac:dyDescent="0.2">
      <c r="B276" s="694"/>
      <c r="C276" s="662"/>
      <c r="D276" s="662"/>
      <c r="E276" s="640"/>
      <c r="F276" s="640"/>
      <c r="G276" s="640"/>
      <c r="H276" s="676"/>
      <c r="I276" s="228" t="s">
        <v>1296</v>
      </c>
      <c r="J276" s="228" t="s">
        <v>1297</v>
      </c>
      <c r="K276" s="470" t="s">
        <v>50</v>
      </c>
      <c r="L276" s="470" t="s">
        <v>641</v>
      </c>
      <c r="M276" s="472" t="s">
        <v>765</v>
      </c>
      <c r="N276" s="637"/>
      <c r="O276" s="637"/>
      <c r="P276" s="639"/>
      <c r="Q276" s="640"/>
      <c r="R276" s="640"/>
      <c r="S276" s="639"/>
      <c r="T276" s="639"/>
      <c r="U276" s="639"/>
      <c r="V276" s="639"/>
      <c r="W276" s="640"/>
      <c r="X276" s="640"/>
      <c r="Y276" s="640"/>
      <c r="Z276" s="666"/>
      <c r="AA276" s="640"/>
      <c r="AB276" s="645"/>
    </row>
    <row r="277" spans="2:28" s="455" customFormat="1" ht="78" customHeight="1" x14ac:dyDescent="0.2">
      <c r="B277" s="694"/>
      <c r="C277" s="662"/>
      <c r="D277" s="662"/>
      <c r="E277" s="640"/>
      <c r="F277" s="640"/>
      <c r="G277" s="640"/>
      <c r="H277" s="676"/>
      <c r="I277" s="228" t="s">
        <v>1298</v>
      </c>
      <c r="J277" s="228" t="s">
        <v>1299</v>
      </c>
      <c r="K277" s="470" t="s">
        <v>50</v>
      </c>
      <c r="L277" s="470" t="s">
        <v>641</v>
      </c>
      <c r="M277" s="472" t="s">
        <v>765</v>
      </c>
      <c r="N277" s="637"/>
      <c r="O277" s="637"/>
      <c r="P277" s="639"/>
      <c r="Q277" s="640"/>
      <c r="R277" s="640"/>
      <c r="S277" s="639"/>
      <c r="T277" s="639"/>
      <c r="U277" s="639"/>
      <c r="V277" s="639"/>
      <c r="W277" s="640"/>
      <c r="X277" s="640"/>
      <c r="Y277" s="640"/>
      <c r="Z277" s="666"/>
      <c r="AA277" s="640"/>
      <c r="AB277" s="645"/>
    </row>
    <row r="278" spans="2:28" s="455" customFormat="1" ht="78" customHeight="1" x14ac:dyDescent="0.2">
      <c r="B278" s="694"/>
      <c r="C278" s="662"/>
      <c r="D278" s="662"/>
      <c r="E278" s="640"/>
      <c r="F278" s="640"/>
      <c r="G278" s="640"/>
      <c r="H278" s="676"/>
      <c r="I278" s="228" t="s">
        <v>1300</v>
      </c>
      <c r="J278" s="228" t="s">
        <v>1301</v>
      </c>
      <c r="K278" s="470" t="s">
        <v>50</v>
      </c>
      <c r="L278" s="470" t="s">
        <v>641</v>
      </c>
      <c r="M278" s="472" t="s">
        <v>765</v>
      </c>
      <c r="N278" s="637"/>
      <c r="O278" s="637"/>
      <c r="P278" s="639"/>
      <c r="Q278" s="640"/>
      <c r="R278" s="640"/>
      <c r="S278" s="639"/>
      <c r="T278" s="639"/>
      <c r="U278" s="639"/>
      <c r="V278" s="639"/>
      <c r="W278" s="640"/>
      <c r="X278" s="640"/>
      <c r="Y278" s="640"/>
      <c r="Z278" s="666"/>
      <c r="AA278" s="640"/>
      <c r="AB278" s="645"/>
    </row>
    <row r="279" spans="2:28" s="455" customFormat="1" ht="78" customHeight="1" x14ac:dyDescent="0.2">
      <c r="B279" s="694"/>
      <c r="C279" s="662"/>
      <c r="D279" s="662"/>
      <c r="E279" s="640"/>
      <c r="F279" s="640"/>
      <c r="G279" s="640"/>
      <c r="H279" s="676"/>
      <c r="I279" s="228" t="s">
        <v>1302</v>
      </c>
      <c r="J279" s="228" t="s">
        <v>1303</v>
      </c>
      <c r="K279" s="470" t="s">
        <v>50</v>
      </c>
      <c r="L279" s="470" t="s">
        <v>641</v>
      </c>
      <c r="M279" s="472" t="s">
        <v>765</v>
      </c>
      <c r="N279" s="637"/>
      <c r="O279" s="637"/>
      <c r="P279" s="639"/>
      <c r="Q279" s="640"/>
      <c r="R279" s="640"/>
      <c r="S279" s="639"/>
      <c r="T279" s="639"/>
      <c r="U279" s="639"/>
      <c r="V279" s="639"/>
      <c r="W279" s="640"/>
      <c r="X279" s="640"/>
      <c r="Y279" s="640"/>
      <c r="Z279" s="666"/>
      <c r="AA279" s="640"/>
      <c r="AB279" s="645"/>
    </row>
    <row r="280" spans="2:28" s="455" customFormat="1" ht="78" customHeight="1" x14ac:dyDescent="0.2">
      <c r="B280" s="694"/>
      <c r="C280" s="662"/>
      <c r="D280" s="662"/>
      <c r="E280" s="640"/>
      <c r="F280" s="640"/>
      <c r="G280" s="640"/>
      <c r="H280" s="676"/>
      <c r="I280" s="228" t="s">
        <v>1304</v>
      </c>
      <c r="J280" s="228" t="s">
        <v>1305</v>
      </c>
      <c r="K280" s="470" t="s">
        <v>50</v>
      </c>
      <c r="L280" s="470" t="s">
        <v>641</v>
      </c>
      <c r="M280" s="472" t="s">
        <v>765</v>
      </c>
      <c r="N280" s="637"/>
      <c r="O280" s="637"/>
      <c r="P280" s="639"/>
      <c r="Q280" s="640"/>
      <c r="R280" s="640"/>
      <c r="S280" s="639"/>
      <c r="T280" s="639"/>
      <c r="U280" s="639"/>
      <c r="V280" s="639"/>
      <c r="W280" s="640"/>
      <c r="X280" s="640"/>
      <c r="Y280" s="640"/>
      <c r="Z280" s="666"/>
      <c r="AA280" s="640"/>
      <c r="AB280" s="645"/>
    </row>
    <row r="281" spans="2:28" s="455" customFormat="1" ht="78" customHeight="1" x14ac:dyDescent="0.2">
      <c r="B281" s="694"/>
      <c r="C281" s="662"/>
      <c r="D281" s="662"/>
      <c r="E281" s="640"/>
      <c r="F281" s="640"/>
      <c r="G281" s="640"/>
      <c r="H281" s="676"/>
      <c r="I281" s="228" t="s">
        <v>1306</v>
      </c>
      <c r="J281" s="228" t="s">
        <v>1307</v>
      </c>
      <c r="K281" s="470" t="s">
        <v>50</v>
      </c>
      <c r="L281" s="470">
        <v>113</v>
      </c>
      <c r="M281" s="472" t="s">
        <v>765</v>
      </c>
      <c r="N281" s="637"/>
      <c r="O281" s="637"/>
      <c r="P281" s="639"/>
      <c r="Q281" s="640"/>
      <c r="R281" s="640"/>
      <c r="S281" s="639"/>
      <c r="T281" s="639"/>
      <c r="U281" s="639"/>
      <c r="V281" s="639"/>
      <c r="W281" s="640"/>
      <c r="X281" s="640"/>
      <c r="Y281" s="640"/>
      <c r="Z281" s="666"/>
      <c r="AA281" s="640"/>
      <c r="AB281" s="645"/>
    </row>
    <row r="282" spans="2:28" s="455" customFormat="1" ht="58.5" customHeight="1" x14ac:dyDescent="0.2">
      <c r="B282" s="694"/>
      <c r="C282" s="662"/>
      <c r="D282" s="662"/>
      <c r="E282" s="640"/>
      <c r="F282" s="640"/>
      <c r="G282" s="640"/>
      <c r="H282" s="676"/>
      <c r="I282" s="228" t="s">
        <v>1308</v>
      </c>
      <c r="J282" s="228" t="s">
        <v>1309</v>
      </c>
      <c r="K282" s="470" t="s">
        <v>50</v>
      </c>
      <c r="L282" s="470">
        <v>100</v>
      </c>
      <c r="M282" s="472" t="s">
        <v>765</v>
      </c>
      <c r="N282" s="637"/>
      <c r="O282" s="637"/>
      <c r="P282" s="639"/>
      <c r="Q282" s="640"/>
      <c r="R282" s="640"/>
      <c r="S282" s="639"/>
      <c r="T282" s="639"/>
      <c r="U282" s="639"/>
      <c r="V282" s="639"/>
      <c r="W282" s="640"/>
      <c r="X282" s="640"/>
      <c r="Y282" s="640"/>
      <c r="Z282" s="666"/>
      <c r="AA282" s="640"/>
      <c r="AB282" s="645"/>
    </row>
    <row r="283" spans="2:28" s="455" customFormat="1" ht="58.5" customHeight="1" x14ac:dyDescent="0.2">
      <c r="B283" s="694"/>
      <c r="C283" s="662"/>
      <c r="D283" s="662"/>
      <c r="E283" s="640"/>
      <c r="F283" s="640"/>
      <c r="G283" s="640"/>
      <c r="H283" s="676"/>
      <c r="I283" s="228" t="s">
        <v>1310</v>
      </c>
      <c r="J283" s="228" t="s">
        <v>1311</v>
      </c>
      <c r="K283" s="470" t="s">
        <v>50</v>
      </c>
      <c r="L283" s="470">
        <v>100</v>
      </c>
      <c r="M283" s="472" t="s">
        <v>765</v>
      </c>
      <c r="N283" s="637"/>
      <c r="O283" s="637"/>
      <c r="P283" s="639"/>
      <c r="Q283" s="640"/>
      <c r="R283" s="640"/>
      <c r="S283" s="639"/>
      <c r="T283" s="639"/>
      <c r="U283" s="639"/>
      <c r="V283" s="639"/>
      <c r="W283" s="640"/>
      <c r="X283" s="640"/>
      <c r="Y283" s="640"/>
      <c r="Z283" s="666"/>
      <c r="AA283" s="640"/>
      <c r="AB283" s="645"/>
    </row>
    <row r="284" spans="2:28" s="455" customFormat="1" ht="58.5" customHeight="1" x14ac:dyDescent="0.2">
      <c r="B284" s="694"/>
      <c r="C284" s="662"/>
      <c r="D284" s="662"/>
      <c r="E284" s="640"/>
      <c r="F284" s="640"/>
      <c r="G284" s="640"/>
      <c r="H284" s="676"/>
      <c r="I284" s="228" t="s">
        <v>1312</v>
      </c>
      <c r="J284" s="228" t="s">
        <v>1313</v>
      </c>
      <c r="K284" s="470" t="s">
        <v>50</v>
      </c>
      <c r="L284" s="470" t="s">
        <v>641</v>
      </c>
      <c r="M284" s="472" t="s">
        <v>765</v>
      </c>
      <c r="N284" s="637"/>
      <c r="O284" s="637"/>
      <c r="P284" s="639"/>
      <c r="Q284" s="640"/>
      <c r="R284" s="640"/>
      <c r="S284" s="639"/>
      <c r="T284" s="639"/>
      <c r="U284" s="639"/>
      <c r="V284" s="639"/>
      <c r="W284" s="640"/>
      <c r="X284" s="640"/>
      <c r="Y284" s="640"/>
      <c r="Z284" s="666"/>
      <c r="AA284" s="640"/>
      <c r="AB284" s="645"/>
    </row>
    <row r="285" spans="2:28" s="455" customFormat="1" ht="58.5" customHeight="1" x14ac:dyDescent="0.2">
      <c r="B285" s="694"/>
      <c r="C285" s="662"/>
      <c r="D285" s="662"/>
      <c r="E285" s="640"/>
      <c r="F285" s="640"/>
      <c r="G285" s="640"/>
      <c r="H285" s="676"/>
      <c r="I285" s="228" t="s">
        <v>1314</v>
      </c>
      <c r="J285" s="228" t="s">
        <v>1315</v>
      </c>
      <c r="K285" s="470" t="s">
        <v>50</v>
      </c>
      <c r="L285" s="470" t="s">
        <v>641</v>
      </c>
      <c r="M285" s="472" t="s">
        <v>765</v>
      </c>
      <c r="N285" s="637"/>
      <c r="O285" s="637"/>
      <c r="P285" s="639"/>
      <c r="Q285" s="640"/>
      <c r="R285" s="640"/>
      <c r="S285" s="639"/>
      <c r="T285" s="639"/>
      <c r="U285" s="639"/>
      <c r="V285" s="639"/>
      <c r="W285" s="640"/>
      <c r="X285" s="640"/>
      <c r="Y285" s="640"/>
      <c r="Z285" s="666"/>
      <c r="AA285" s="640"/>
      <c r="AB285" s="645"/>
    </row>
    <row r="286" spans="2:28" s="455" customFormat="1" ht="73.5" customHeight="1" x14ac:dyDescent="0.2">
      <c r="B286" s="694"/>
      <c r="C286" s="662"/>
      <c r="D286" s="662"/>
      <c r="E286" s="640"/>
      <c r="F286" s="640" t="s">
        <v>793</v>
      </c>
      <c r="G286" s="640" t="s">
        <v>1316</v>
      </c>
      <c r="H286" s="676"/>
      <c r="I286" s="228" t="s">
        <v>1317</v>
      </c>
      <c r="J286" s="228" t="s">
        <v>1318</v>
      </c>
      <c r="K286" s="470" t="s">
        <v>50</v>
      </c>
      <c r="L286" s="499">
        <v>1</v>
      </c>
      <c r="M286" s="472" t="s">
        <v>765</v>
      </c>
      <c r="N286" s="665" t="s">
        <v>1319</v>
      </c>
      <c r="O286" s="640" t="s">
        <v>1320</v>
      </c>
      <c r="P286" s="639">
        <v>0.2</v>
      </c>
      <c r="Q286" s="640" t="s">
        <v>623</v>
      </c>
      <c r="R286" s="640" t="s">
        <v>624</v>
      </c>
      <c r="S286" s="639">
        <v>0.25</v>
      </c>
      <c r="T286" s="639">
        <v>0.25</v>
      </c>
      <c r="U286" s="639">
        <v>0.25</v>
      </c>
      <c r="V286" s="639">
        <v>0.25</v>
      </c>
      <c r="W286" s="640" t="s">
        <v>1321</v>
      </c>
      <c r="X286" s="637" t="s">
        <v>1322</v>
      </c>
      <c r="Y286" s="640"/>
      <c r="Z286" s="664">
        <f>44580000+133488000 +620000000+44982429</f>
        <v>843050429</v>
      </c>
      <c r="AA286" s="640"/>
      <c r="AB286" s="645" t="s">
        <v>740</v>
      </c>
    </row>
    <row r="287" spans="2:28" s="455" customFormat="1" ht="73.5" customHeight="1" x14ac:dyDescent="0.2">
      <c r="B287" s="694"/>
      <c r="C287" s="662"/>
      <c r="D287" s="662"/>
      <c r="E287" s="640"/>
      <c r="F287" s="640"/>
      <c r="G287" s="640"/>
      <c r="H287" s="676"/>
      <c r="I287" s="228" t="s">
        <v>1323</v>
      </c>
      <c r="J287" s="228" t="s">
        <v>1324</v>
      </c>
      <c r="K287" s="470" t="s">
        <v>50</v>
      </c>
      <c r="L287" s="499">
        <v>1</v>
      </c>
      <c r="M287" s="472" t="s">
        <v>765</v>
      </c>
      <c r="N287" s="665"/>
      <c r="O287" s="640"/>
      <c r="P287" s="639"/>
      <c r="Q287" s="640"/>
      <c r="R287" s="640"/>
      <c r="S287" s="639"/>
      <c r="T287" s="639"/>
      <c r="U287" s="639"/>
      <c r="V287" s="639"/>
      <c r="W287" s="640"/>
      <c r="X287" s="637"/>
      <c r="Y287" s="640"/>
      <c r="Z287" s="664"/>
      <c r="AA287" s="640"/>
      <c r="AB287" s="645"/>
    </row>
    <row r="288" spans="2:28" s="455" customFormat="1" ht="73.5" customHeight="1" x14ac:dyDescent="0.2">
      <c r="B288" s="694"/>
      <c r="C288" s="662"/>
      <c r="D288" s="662"/>
      <c r="E288" s="640"/>
      <c r="F288" s="640"/>
      <c r="G288" s="640"/>
      <c r="H288" s="676"/>
      <c r="I288" s="228" t="s">
        <v>1325</v>
      </c>
      <c r="J288" s="228" t="s">
        <v>1326</v>
      </c>
      <c r="K288" s="470" t="s">
        <v>50</v>
      </c>
      <c r="L288" s="499">
        <v>1</v>
      </c>
      <c r="M288" s="472" t="s">
        <v>765</v>
      </c>
      <c r="N288" s="665"/>
      <c r="O288" s="640"/>
      <c r="P288" s="639"/>
      <c r="Q288" s="640"/>
      <c r="R288" s="640"/>
      <c r="S288" s="639"/>
      <c r="T288" s="639"/>
      <c r="U288" s="639"/>
      <c r="V288" s="639"/>
      <c r="W288" s="640"/>
      <c r="X288" s="637"/>
      <c r="Y288" s="640"/>
      <c r="Z288" s="664"/>
      <c r="AA288" s="640"/>
      <c r="AB288" s="645"/>
    </row>
    <row r="289" spans="2:28" s="455" customFormat="1" ht="73.5" customHeight="1" x14ac:dyDescent="0.2">
      <c r="B289" s="694"/>
      <c r="C289" s="662"/>
      <c r="D289" s="662"/>
      <c r="E289" s="640"/>
      <c r="F289" s="640"/>
      <c r="G289" s="640"/>
      <c r="H289" s="676"/>
      <c r="I289" s="228" t="s">
        <v>1327</v>
      </c>
      <c r="J289" s="228" t="s">
        <v>1328</v>
      </c>
      <c r="K289" s="470" t="s">
        <v>50</v>
      </c>
      <c r="L289" s="499">
        <v>1</v>
      </c>
      <c r="M289" s="472" t="s">
        <v>765</v>
      </c>
      <c r="N289" s="665"/>
      <c r="O289" s="640"/>
      <c r="P289" s="639"/>
      <c r="Q289" s="640"/>
      <c r="R289" s="640"/>
      <c r="S289" s="639"/>
      <c r="T289" s="639"/>
      <c r="U289" s="639"/>
      <c r="V289" s="639"/>
      <c r="W289" s="640"/>
      <c r="X289" s="637"/>
      <c r="Y289" s="640"/>
      <c r="Z289" s="664"/>
      <c r="AA289" s="640"/>
      <c r="AB289" s="645"/>
    </row>
    <row r="290" spans="2:28" s="455" customFormat="1" ht="73.5" customHeight="1" x14ac:dyDescent="0.2">
      <c r="B290" s="694"/>
      <c r="C290" s="662"/>
      <c r="D290" s="662"/>
      <c r="E290" s="640"/>
      <c r="F290" s="640"/>
      <c r="G290" s="640"/>
      <c r="H290" s="676"/>
      <c r="I290" s="228" t="s">
        <v>1329</v>
      </c>
      <c r="J290" s="228" t="s">
        <v>1330</v>
      </c>
      <c r="K290" s="470" t="s">
        <v>50</v>
      </c>
      <c r="L290" s="499">
        <v>1</v>
      </c>
      <c r="M290" s="472" t="s">
        <v>765</v>
      </c>
      <c r="N290" s="665"/>
      <c r="O290" s="640"/>
      <c r="P290" s="639"/>
      <c r="Q290" s="640"/>
      <c r="R290" s="640"/>
      <c r="S290" s="639"/>
      <c r="T290" s="639"/>
      <c r="U290" s="639"/>
      <c r="V290" s="639"/>
      <c r="W290" s="640"/>
      <c r="X290" s="637"/>
      <c r="Y290" s="640"/>
      <c r="Z290" s="664"/>
      <c r="AA290" s="640"/>
      <c r="AB290" s="645"/>
    </row>
    <row r="291" spans="2:28" s="455" customFormat="1" ht="73.5" customHeight="1" x14ac:dyDescent="0.2">
      <c r="B291" s="694"/>
      <c r="C291" s="662"/>
      <c r="D291" s="662"/>
      <c r="E291" s="640"/>
      <c r="F291" s="640"/>
      <c r="G291" s="640"/>
      <c r="H291" s="676"/>
      <c r="I291" s="228" t="s">
        <v>1331</v>
      </c>
      <c r="J291" s="228" t="s">
        <v>1332</v>
      </c>
      <c r="K291" s="470" t="s">
        <v>50</v>
      </c>
      <c r="L291" s="499">
        <v>1</v>
      </c>
      <c r="M291" s="472" t="s">
        <v>765</v>
      </c>
      <c r="N291" s="665"/>
      <c r="O291" s="640"/>
      <c r="P291" s="639"/>
      <c r="Q291" s="640"/>
      <c r="R291" s="640"/>
      <c r="S291" s="639"/>
      <c r="T291" s="639"/>
      <c r="U291" s="639"/>
      <c r="V291" s="639"/>
      <c r="W291" s="640"/>
      <c r="X291" s="637"/>
      <c r="Y291" s="640"/>
      <c r="Z291" s="664"/>
      <c r="AA291" s="640"/>
      <c r="AB291" s="645"/>
    </row>
    <row r="292" spans="2:28" s="455" customFormat="1" ht="73.5" customHeight="1" x14ac:dyDescent="0.2">
      <c r="B292" s="694"/>
      <c r="C292" s="662"/>
      <c r="D292" s="662"/>
      <c r="E292" s="640"/>
      <c r="F292" s="640"/>
      <c r="G292" s="640"/>
      <c r="H292" s="676"/>
      <c r="I292" s="228" t="s">
        <v>1333</v>
      </c>
      <c r="J292" s="228" t="s">
        <v>1334</v>
      </c>
      <c r="K292" s="470" t="s">
        <v>50</v>
      </c>
      <c r="L292" s="499">
        <v>1</v>
      </c>
      <c r="M292" s="472" t="s">
        <v>765</v>
      </c>
      <c r="N292" s="665"/>
      <c r="O292" s="640"/>
      <c r="P292" s="639"/>
      <c r="Q292" s="640"/>
      <c r="R292" s="640"/>
      <c r="S292" s="639"/>
      <c r="T292" s="639"/>
      <c r="U292" s="639"/>
      <c r="V292" s="639"/>
      <c r="W292" s="640"/>
      <c r="X292" s="637"/>
      <c r="Y292" s="640"/>
      <c r="Z292" s="664"/>
      <c r="AA292" s="640"/>
      <c r="AB292" s="645"/>
    </row>
    <row r="293" spans="2:28" s="455" customFormat="1" ht="77.25" customHeight="1" x14ac:dyDescent="0.2">
      <c r="B293" s="694"/>
      <c r="C293" s="662"/>
      <c r="D293" s="662"/>
      <c r="E293" s="640"/>
      <c r="F293" s="640"/>
      <c r="G293" s="640"/>
      <c r="H293" s="676"/>
      <c r="I293" s="228" t="s">
        <v>1335</v>
      </c>
      <c r="J293" s="228" t="s">
        <v>1336</v>
      </c>
      <c r="K293" s="470" t="s">
        <v>50</v>
      </c>
      <c r="L293" s="499">
        <v>1</v>
      </c>
      <c r="M293" s="472" t="s">
        <v>765</v>
      </c>
      <c r="N293" s="665"/>
      <c r="O293" s="640"/>
      <c r="P293" s="639"/>
      <c r="Q293" s="640"/>
      <c r="R293" s="640"/>
      <c r="S293" s="639"/>
      <c r="T293" s="639"/>
      <c r="U293" s="639"/>
      <c r="V293" s="639"/>
      <c r="W293" s="640"/>
      <c r="X293" s="637"/>
      <c r="Y293" s="640"/>
      <c r="Z293" s="664"/>
      <c r="AA293" s="640"/>
      <c r="AB293" s="645"/>
    </row>
    <row r="294" spans="2:28" s="455" customFormat="1" ht="77.25" customHeight="1" x14ac:dyDescent="0.2">
      <c r="B294" s="694"/>
      <c r="C294" s="662"/>
      <c r="D294" s="662"/>
      <c r="E294" s="640"/>
      <c r="F294" s="640"/>
      <c r="G294" s="640"/>
      <c r="H294" s="676"/>
      <c r="I294" s="228" t="s">
        <v>1337</v>
      </c>
      <c r="J294" s="228" t="s">
        <v>1338</v>
      </c>
      <c r="K294" s="470" t="s">
        <v>50</v>
      </c>
      <c r="L294" s="499">
        <v>1</v>
      </c>
      <c r="M294" s="472" t="s">
        <v>765</v>
      </c>
      <c r="N294" s="665"/>
      <c r="O294" s="640"/>
      <c r="P294" s="639"/>
      <c r="Q294" s="640"/>
      <c r="R294" s="640"/>
      <c r="S294" s="639"/>
      <c r="T294" s="639"/>
      <c r="U294" s="639"/>
      <c r="V294" s="639"/>
      <c r="W294" s="640"/>
      <c r="X294" s="637"/>
      <c r="Y294" s="640"/>
      <c r="Z294" s="664"/>
      <c r="AA294" s="640"/>
      <c r="AB294" s="645"/>
    </row>
    <row r="295" spans="2:28" s="455" customFormat="1" ht="77.25" customHeight="1" x14ac:dyDescent="0.2">
      <c r="B295" s="694"/>
      <c r="C295" s="662"/>
      <c r="D295" s="662"/>
      <c r="E295" s="640"/>
      <c r="F295" s="640"/>
      <c r="G295" s="640"/>
      <c r="H295" s="676"/>
      <c r="I295" s="228" t="s">
        <v>1339</v>
      </c>
      <c r="J295" s="228" t="s">
        <v>1340</v>
      </c>
      <c r="K295" s="470" t="s">
        <v>50</v>
      </c>
      <c r="L295" s="499">
        <v>1</v>
      </c>
      <c r="M295" s="472" t="s">
        <v>765</v>
      </c>
      <c r="N295" s="665"/>
      <c r="O295" s="640"/>
      <c r="P295" s="639"/>
      <c r="Q295" s="640"/>
      <c r="R295" s="640"/>
      <c r="S295" s="639"/>
      <c r="T295" s="639"/>
      <c r="U295" s="639"/>
      <c r="V295" s="639"/>
      <c r="W295" s="640"/>
      <c r="X295" s="637"/>
      <c r="Y295" s="640"/>
      <c r="Z295" s="664"/>
      <c r="AA295" s="640"/>
      <c r="AB295" s="645"/>
    </row>
    <row r="296" spans="2:28" s="455" customFormat="1" ht="77.25" customHeight="1" x14ac:dyDescent="0.2">
      <c r="B296" s="694"/>
      <c r="C296" s="662"/>
      <c r="D296" s="662"/>
      <c r="E296" s="640"/>
      <c r="F296" s="640"/>
      <c r="G296" s="640"/>
      <c r="H296" s="676"/>
      <c r="I296" s="228" t="s">
        <v>1341</v>
      </c>
      <c r="J296" s="228" t="s">
        <v>1342</v>
      </c>
      <c r="K296" s="470" t="s">
        <v>50</v>
      </c>
      <c r="L296" s="499">
        <v>1</v>
      </c>
      <c r="M296" s="472" t="s">
        <v>765</v>
      </c>
      <c r="N296" s="665"/>
      <c r="O296" s="640"/>
      <c r="P296" s="639"/>
      <c r="Q296" s="640"/>
      <c r="R296" s="640"/>
      <c r="S296" s="639"/>
      <c r="T296" s="639"/>
      <c r="U296" s="639"/>
      <c r="V296" s="639"/>
      <c r="W296" s="640"/>
      <c r="X296" s="637"/>
      <c r="Y296" s="640"/>
      <c r="Z296" s="664"/>
      <c r="AA296" s="640"/>
      <c r="AB296" s="645"/>
    </row>
    <row r="297" spans="2:28" s="455" customFormat="1" ht="58.5" customHeight="1" x14ac:dyDescent="0.2">
      <c r="B297" s="694"/>
      <c r="C297" s="662"/>
      <c r="D297" s="662"/>
      <c r="E297" s="640"/>
      <c r="F297" s="640"/>
      <c r="G297" s="640"/>
      <c r="H297" s="676"/>
      <c r="I297" s="228" t="s">
        <v>1343</v>
      </c>
      <c r="J297" s="228" t="s">
        <v>1344</v>
      </c>
      <c r="K297" s="470" t="s">
        <v>50</v>
      </c>
      <c r="L297" s="499">
        <v>1</v>
      </c>
      <c r="M297" s="472" t="s">
        <v>765</v>
      </c>
      <c r="N297" s="665"/>
      <c r="O297" s="640"/>
      <c r="P297" s="639"/>
      <c r="Q297" s="640"/>
      <c r="R297" s="640"/>
      <c r="S297" s="639"/>
      <c r="T297" s="639"/>
      <c r="U297" s="639"/>
      <c r="V297" s="639"/>
      <c r="W297" s="640"/>
      <c r="X297" s="637"/>
      <c r="Y297" s="640"/>
      <c r="Z297" s="664"/>
      <c r="AA297" s="640"/>
      <c r="AB297" s="645"/>
    </row>
    <row r="298" spans="2:28" s="455" customFormat="1" ht="58.5" customHeight="1" x14ac:dyDescent="0.2">
      <c r="B298" s="694"/>
      <c r="C298" s="662"/>
      <c r="D298" s="662"/>
      <c r="E298" s="640"/>
      <c r="F298" s="640"/>
      <c r="G298" s="640"/>
      <c r="H298" s="676"/>
      <c r="I298" s="228" t="s">
        <v>1345</v>
      </c>
      <c r="J298" s="228" t="s">
        <v>1346</v>
      </c>
      <c r="K298" s="470" t="s">
        <v>50</v>
      </c>
      <c r="L298" s="499">
        <v>1</v>
      </c>
      <c r="M298" s="472" t="s">
        <v>765</v>
      </c>
      <c r="N298" s="665"/>
      <c r="O298" s="640"/>
      <c r="P298" s="639"/>
      <c r="Q298" s="640"/>
      <c r="R298" s="640"/>
      <c r="S298" s="639"/>
      <c r="T298" s="639"/>
      <c r="U298" s="639"/>
      <c r="V298" s="639"/>
      <c r="W298" s="640"/>
      <c r="X298" s="637"/>
      <c r="Y298" s="640"/>
      <c r="Z298" s="664"/>
      <c r="AA298" s="640"/>
      <c r="AB298" s="645"/>
    </row>
    <row r="299" spans="2:28" s="455" customFormat="1" ht="58.5" customHeight="1" x14ac:dyDescent="0.2">
      <c r="B299" s="694"/>
      <c r="C299" s="662"/>
      <c r="D299" s="662"/>
      <c r="E299" s="640"/>
      <c r="F299" s="640"/>
      <c r="G299" s="640"/>
      <c r="H299" s="676"/>
      <c r="I299" s="228" t="s">
        <v>1347</v>
      </c>
      <c r="J299" s="228" t="s">
        <v>1348</v>
      </c>
      <c r="K299" s="470" t="s">
        <v>50</v>
      </c>
      <c r="L299" s="499">
        <v>1</v>
      </c>
      <c r="M299" s="472" t="s">
        <v>765</v>
      </c>
      <c r="N299" s="665"/>
      <c r="O299" s="640"/>
      <c r="P299" s="639"/>
      <c r="Q299" s="640"/>
      <c r="R299" s="640"/>
      <c r="S299" s="639"/>
      <c r="T299" s="639"/>
      <c r="U299" s="639"/>
      <c r="V299" s="639"/>
      <c r="W299" s="640"/>
      <c r="X299" s="637"/>
      <c r="Y299" s="640"/>
      <c r="Z299" s="664"/>
      <c r="AA299" s="640"/>
      <c r="AB299" s="645"/>
    </row>
    <row r="300" spans="2:28" s="455" customFormat="1" ht="58.5" customHeight="1" x14ac:dyDescent="0.2">
      <c r="B300" s="694"/>
      <c r="C300" s="662"/>
      <c r="D300" s="662"/>
      <c r="E300" s="640"/>
      <c r="F300" s="640"/>
      <c r="G300" s="640"/>
      <c r="H300" s="676"/>
      <c r="I300" s="228" t="s">
        <v>1349</v>
      </c>
      <c r="J300" s="228" t="s">
        <v>1350</v>
      </c>
      <c r="K300" s="470" t="s">
        <v>50</v>
      </c>
      <c r="L300" s="499">
        <v>1</v>
      </c>
      <c r="M300" s="472" t="s">
        <v>765</v>
      </c>
      <c r="N300" s="665"/>
      <c r="O300" s="640"/>
      <c r="P300" s="639"/>
      <c r="Q300" s="640"/>
      <c r="R300" s="640"/>
      <c r="S300" s="639"/>
      <c r="T300" s="639"/>
      <c r="U300" s="639"/>
      <c r="V300" s="639"/>
      <c r="W300" s="640"/>
      <c r="X300" s="637"/>
      <c r="Y300" s="640"/>
      <c r="Z300" s="664"/>
      <c r="AA300" s="640"/>
      <c r="AB300" s="645"/>
    </row>
    <row r="301" spans="2:28" s="493" customFormat="1" ht="138.75" customHeight="1" x14ac:dyDescent="0.2">
      <c r="B301" s="694"/>
      <c r="C301" s="662"/>
      <c r="D301" s="662"/>
      <c r="E301" s="640" t="s">
        <v>761</v>
      </c>
      <c r="F301" s="662" t="s">
        <v>1351</v>
      </c>
      <c r="G301" s="649" t="s">
        <v>1352</v>
      </c>
      <c r="H301" s="652">
        <v>0.02</v>
      </c>
      <c r="I301" s="228" t="s">
        <v>1353</v>
      </c>
      <c r="J301" s="228" t="s">
        <v>1354</v>
      </c>
      <c r="K301" s="470" t="s">
        <v>50</v>
      </c>
      <c r="L301" s="499">
        <v>0.96840000000000004</v>
      </c>
      <c r="M301" s="472">
        <v>0.95</v>
      </c>
      <c r="N301" s="637" t="s">
        <v>1355</v>
      </c>
      <c r="O301" s="640" t="s">
        <v>1356</v>
      </c>
      <c r="P301" s="658">
        <v>0.5</v>
      </c>
      <c r="Q301" s="663" t="s">
        <v>623</v>
      </c>
      <c r="R301" s="663" t="s">
        <v>624</v>
      </c>
      <c r="S301" s="658">
        <v>0.25</v>
      </c>
      <c r="T301" s="658">
        <v>0.25</v>
      </c>
      <c r="U301" s="658">
        <v>0.25</v>
      </c>
      <c r="V301" s="658">
        <v>0.25</v>
      </c>
      <c r="W301" s="661"/>
      <c r="X301" s="659" t="s">
        <v>738</v>
      </c>
      <c r="Y301" s="650"/>
      <c r="Z301" s="660"/>
      <c r="AA301" s="650"/>
      <c r="AB301" s="651" t="s">
        <v>740</v>
      </c>
    </row>
    <row r="302" spans="2:28" s="455" customFormat="1" ht="126.75" customHeight="1" x14ac:dyDescent="0.2">
      <c r="B302" s="694"/>
      <c r="C302" s="662"/>
      <c r="D302" s="662"/>
      <c r="E302" s="640"/>
      <c r="F302" s="662"/>
      <c r="G302" s="649"/>
      <c r="H302" s="653"/>
      <c r="I302" s="228" t="s">
        <v>1357</v>
      </c>
      <c r="J302" s="228" t="s">
        <v>1358</v>
      </c>
      <c r="K302" s="470" t="s">
        <v>50</v>
      </c>
      <c r="L302" s="499">
        <v>0.96850000000000003</v>
      </c>
      <c r="M302" s="472">
        <v>0.95</v>
      </c>
      <c r="N302" s="637"/>
      <c r="O302" s="640"/>
      <c r="P302" s="658"/>
      <c r="Q302" s="663"/>
      <c r="R302" s="663"/>
      <c r="S302" s="658"/>
      <c r="T302" s="658"/>
      <c r="U302" s="658"/>
      <c r="V302" s="658"/>
      <c r="W302" s="661"/>
      <c r="X302" s="659"/>
      <c r="Y302" s="650"/>
      <c r="Z302" s="660"/>
      <c r="AA302" s="650"/>
      <c r="AB302" s="651"/>
    </row>
    <row r="303" spans="2:28" s="455" customFormat="1" ht="126.75" customHeight="1" x14ac:dyDescent="0.2">
      <c r="B303" s="694"/>
      <c r="C303" s="662"/>
      <c r="D303" s="662"/>
      <c r="E303" s="640"/>
      <c r="F303" s="662"/>
      <c r="G303" s="649"/>
      <c r="H303" s="653"/>
      <c r="I303" s="228" t="s">
        <v>1359</v>
      </c>
      <c r="J303" s="228" t="s">
        <v>1360</v>
      </c>
      <c r="K303" s="470" t="s">
        <v>50</v>
      </c>
      <c r="L303" s="499">
        <v>1</v>
      </c>
      <c r="M303" s="472" t="s">
        <v>1361</v>
      </c>
      <c r="N303" s="649" t="s">
        <v>1362</v>
      </c>
      <c r="O303" s="640" t="s">
        <v>1363</v>
      </c>
      <c r="P303" s="658">
        <v>0.5</v>
      </c>
      <c r="Q303" s="657" t="s">
        <v>623</v>
      </c>
      <c r="R303" s="657" t="s">
        <v>624</v>
      </c>
      <c r="S303" s="656">
        <v>0.25</v>
      </c>
      <c r="T303" s="656">
        <v>0.25</v>
      </c>
      <c r="U303" s="656">
        <v>0.25</v>
      </c>
      <c r="V303" s="656">
        <v>0.25</v>
      </c>
      <c r="W303" s="658"/>
      <c r="X303" s="659" t="s">
        <v>1364</v>
      </c>
      <c r="Y303" s="649" t="s">
        <v>1365</v>
      </c>
      <c r="Z303" s="649"/>
      <c r="AA303" s="650"/>
      <c r="AB303" s="651" t="s">
        <v>740</v>
      </c>
    </row>
    <row r="304" spans="2:28" s="455" customFormat="1" ht="126.75" customHeight="1" x14ac:dyDescent="0.2">
      <c r="B304" s="694"/>
      <c r="C304" s="662"/>
      <c r="D304" s="662"/>
      <c r="E304" s="640"/>
      <c r="F304" s="662"/>
      <c r="G304" s="649"/>
      <c r="H304" s="653"/>
      <c r="I304" s="228" t="s">
        <v>1366</v>
      </c>
      <c r="J304" s="228" t="s">
        <v>1360</v>
      </c>
      <c r="K304" s="470" t="s">
        <v>50</v>
      </c>
      <c r="L304" s="499">
        <v>0.91849999999999998</v>
      </c>
      <c r="M304" s="472" t="s">
        <v>1361</v>
      </c>
      <c r="N304" s="649"/>
      <c r="O304" s="640"/>
      <c r="P304" s="658"/>
      <c r="Q304" s="657"/>
      <c r="R304" s="657"/>
      <c r="S304" s="657"/>
      <c r="T304" s="657"/>
      <c r="U304" s="657"/>
      <c r="V304" s="657"/>
      <c r="W304" s="658"/>
      <c r="X304" s="659"/>
      <c r="Y304" s="649"/>
      <c r="Z304" s="649"/>
      <c r="AA304" s="650"/>
      <c r="AB304" s="651"/>
    </row>
    <row r="305" spans="2:28" s="455" customFormat="1" ht="126.75" customHeight="1" x14ac:dyDescent="0.2">
      <c r="B305" s="694"/>
      <c r="C305" s="662"/>
      <c r="D305" s="662"/>
      <c r="E305" s="640"/>
      <c r="F305" s="662"/>
      <c r="G305" s="649"/>
      <c r="H305" s="654"/>
      <c r="I305" s="228" t="s">
        <v>1367</v>
      </c>
      <c r="J305" s="228" t="s">
        <v>1360</v>
      </c>
      <c r="K305" s="470" t="s">
        <v>50</v>
      </c>
      <c r="L305" s="499">
        <v>0.67600000000000005</v>
      </c>
      <c r="M305" s="472" t="s">
        <v>1361</v>
      </c>
      <c r="N305" s="649"/>
      <c r="O305" s="640"/>
      <c r="P305" s="658"/>
      <c r="Q305" s="657"/>
      <c r="R305" s="657"/>
      <c r="S305" s="657"/>
      <c r="T305" s="657"/>
      <c r="U305" s="657"/>
      <c r="V305" s="657"/>
      <c r="W305" s="658"/>
      <c r="X305" s="659"/>
      <c r="Y305" s="649"/>
      <c r="Z305" s="649"/>
      <c r="AA305" s="650"/>
      <c r="AB305" s="651"/>
    </row>
    <row r="306" spans="2:28" s="455" customFormat="1" ht="156" customHeight="1" x14ac:dyDescent="0.2">
      <c r="B306" s="694"/>
      <c r="C306" s="662"/>
      <c r="D306" s="662"/>
      <c r="E306" s="640"/>
      <c r="F306" s="191" t="s">
        <v>1368</v>
      </c>
      <c r="G306" s="649" t="s">
        <v>1369</v>
      </c>
      <c r="H306" s="652">
        <v>0.04</v>
      </c>
      <c r="I306" s="475" t="s">
        <v>1370</v>
      </c>
      <c r="J306" s="213" t="s">
        <v>1371</v>
      </c>
      <c r="K306" s="468" t="s">
        <v>50</v>
      </c>
      <c r="L306" s="480">
        <v>1</v>
      </c>
      <c r="M306" s="480">
        <v>0.8</v>
      </c>
      <c r="N306" s="473" t="s">
        <v>1372</v>
      </c>
      <c r="O306" s="228" t="s">
        <v>1373</v>
      </c>
      <c r="P306" s="472">
        <v>0.4</v>
      </c>
      <c r="Q306" s="482" t="s">
        <v>623</v>
      </c>
      <c r="R306" s="482" t="s">
        <v>676</v>
      </c>
      <c r="S306" s="472">
        <v>0.25</v>
      </c>
      <c r="T306" s="472">
        <v>0.25</v>
      </c>
      <c r="U306" s="472">
        <v>0.25</v>
      </c>
      <c r="V306" s="472">
        <v>0.25</v>
      </c>
      <c r="W306" s="470"/>
      <c r="X306" s="473" t="s">
        <v>1374</v>
      </c>
      <c r="Y306" s="228"/>
      <c r="Z306" s="228"/>
      <c r="AA306" s="228"/>
      <c r="AB306" s="479" t="s">
        <v>671</v>
      </c>
    </row>
    <row r="307" spans="2:28" s="455" customFormat="1" ht="195" customHeight="1" x14ac:dyDescent="0.2">
      <c r="B307" s="694"/>
      <c r="C307" s="662"/>
      <c r="D307" s="662"/>
      <c r="E307" s="640"/>
      <c r="F307" s="191" t="s">
        <v>1375</v>
      </c>
      <c r="G307" s="649"/>
      <c r="H307" s="653"/>
      <c r="I307" s="228" t="s">
        <v>1376</v>
      </c>
      <c r="J307" s="228" t="s">
        <v>1377</v>
      </c>
      <c r="K307" s="470" t="s">
        <v>1378</v>
      </c>
      <c r="L307" s="470">
        <v>1.79</v>
      </c>
      <c r="M307" s="470" t="s">
        <v>1379</v>
      </c>
      <c r="N307" s="473" t="s">
        <v>1376</v>
      </c>
      <c r="O307" s="228" t="s">
        <v>1380</v>
      </c>
      <c r="P307" s="476">
        <v>0.2</v>
      </c>
      <c r="Q307" s="482" t="s">
        <v>623</v>
      </c>
      <c r="R307" s="482" t="s">
        <v>624</v>
      </c>
      <c r="S307" s="501">
        <v>0.25</v>
      </c>
      <c r="T307" s="501">
        <v>0.25</v>
      </c>
      <c r="U307" s="501">
        <v>0.25</v>
      </c>
      <c r="V307" s="501">
        <v>0.25</v>
      </c>
      <c r="W307" s="470"/>
      <c r="X307" s="475" t="s">
        <v>992</v>
      </c>
      <c r="Y307" s="470"/>
      <c r="Z307" s="470"/>
      <c r="AA307" s="470"/>
      <c r="AB307" s="474" t="s">
        <v>994</v>
      </c>
    </row>
    <row r="308" spans="2:28" s="503" customFormat="1" ht="267" customHeight="1" x14ac:dyDescent="0.2">
      <c r="B308" s="694"/>
      <c r="C308" s="662"/>
      <c r="D308" s="662"/>
      <c r="E308" s="640"/>
      <c r="F308" s="191" t="s">
        <v>619</v>
      </c>
      <c r="G308" s="649"/>
      <c r="H308" s="653"/>
      <c r="I308" s="213" t="s">
        <v>1381</v>
      </c>
      <c r="J308" s="228" t="s">
        <v>1382</v>
      </c>
      <c r="K308" s="470" t="s">
        <v>50</v>
      </c>
      <c r="L308" s="468" t="s">
        <v>641</v>
      </c>
      <c r="M308" s="470" t="s">
        <v>649</v>
      </c>
      <c r="N308" s="228" t="s">
        <v>1383</v>
      </c>
      <c r="O308" s="228" t="s">
        <v>1384</v>
      </c>
      <c r="P308" s="502">
        <v>0.2</v>
      </c>
      <c r="Q308" s="482" t="s">
        <v>1385</v>
      </c>
      <c r="R308" s="471" t="s">
        <v>676</v>
      </c>
      <c r="S308" s="501">
        <v>0.25</v>
      </c>
      <c r="T308" s="501">
        <v>0.25</v>
      </c>
      <c r="U308" s="501">
        <v>0.25</v>
      </c>
      <c r="V308" s="501">
        <v>0.25</v>
      </c>
      <c r="W308" s="470" t="s">
        <v>1386</v>
      </c>
      <c r="X308" s="473"/>
      <c r="Y308" s="470"/>
      <c r="Z308" s="495">
        <v>14200000</v>
      </c>
      <c r="AA308" s="473" t="s">
        <v>1387</v>
      </c>
      <c r="AB308" s="474" t="s">
        <v>627</v>
      </c>
    </row>
    <row r="309" spans="2:28" s="455" customFormat="1" ht="105" customHeight="1" x14ac:dyDescent="0.2">
      <c r="B309" s="694"/>
      <c r="C309" s="662"/>
      <c r="D309" s="662"/>
      <c r="E309" s="640"/>
      <c r="F309" s="191" t="s">
        <v>73</v>
      </c>
      <c r="G309" s="649"/>
      <c r="H309" s="654"/>
      <c r="I309" s="228" t="s">
        <v>1388</v>
      </c>
      <c r="J309" s="228" t="s">
        <v>1389</v>
      </c>
      <c r="K309" s="470" t="s">
        <v>50</v>
      </c>
      <c r="L309" s="499">
        <v>0.9456</v>
      </c>
      <c r="M309" s="470" t="s">
        <v>1390</v>
      </c>
      <c r="N309" s="473" t="s">
        <v>1391</v>
      </c>
      <c r="O309" s="228" t="s">
        <v>1392</v>
      </c>
      <c r="P309" s="504">
        <v>0.2</v>
      </c>
      <c r="Q309" s="482" t="s">
        <v>623</v>
      </c>
      <c r="R309" s="482" t="s">
        <v>624</v>
      </c>
      <c r="S309" s="501">
        <v>0.25</v>
      </c>
      <c r="T309" s="501">
        <v>0.25</v>
      </c>
      <c r="U309" s="501">
        <v>0.25</v>
      </c>
      <c r="V309" s="501">
        <v>0.25</v>
      </c>
      <c r="W309" s="505"/>
      <c r="X309" s="475" t="s">
        <v>1393</v>
      </c>
      <c r="Y309" s="470" t="s">
        <v>770</v>
      </c>
      <c r="Z309" s="470"/>
      <c r="AA309" s="470"/>
      <c r="AB309" s="479" t="s">
        <v>771</v>
      </c>
    </row>
    <row r="310" spans="2:28" s="455" customFormat="1" ht="58.5" customHeight="1" x14ac:dyDescent="0.2">
      <c r="B310" s="694"/>
      <c r="C310" s="662"/>
      <c r="D310" s="662"/>
      <c r="E310" s="640"/>
      <c r="F310" s="631" t="s">
        <v>73</v>
      </c>
      <c r="G310" s="640" t="s">
        <v>1394</v>
      </c>
      <c r="H310" s="655">
        <v>0.05</v>
      </c>
      <c r="I310" s="228" t="s">
        <v>1395</v>
      </c>
      <c r="J310" s="228" t="s">
        <v>1396</v>
      </c>
      <c r="K310" s="470" t="s">
        <v>50</v>
      </c>
      <c r="L310" s="470">
        <v>6.29</v>
      </c>
      <c r="M310" s="470" t="s">
        <v>1397</v>
      </c>
      <c r="N310" s="473" t="s">
        <v>1395</v>
      </c>
      <c r="O310" s="228" t="s">
        <v>1398</v>
      </c>
      <c r="P310" s="506">
        <v>0.125</v>
      </c>
      <c r="Q310" s="482" t="s">
        <v>623</v>
      </c>
      <c r="R310" s="482" t="s">
        <v>623</v>
      </c>
      <c r="S310" s="501">
        <v>0.25</v>
      </c>
      <c r="T310" s="501">
        <v>0.25</v>
      </c>
      <c r="U310" s="501">
        <v>0.25</v>
      </c>
      <c r="V310" s="501">
        <v>0.25</v>
      </c>
      <c r="W310" s="505"/>
      <c r="X310" s="473" t="s">
        <v>1399</v>
      </c>
      <c r="Y310" s="470" t="s">
        <v>690</v>
      </c>
      <c r="Z310" s="507"/>
      <c r="AA310" s="508"/>
      <c r="AB310" s="479" t="s">
        <v>692</v>
      </c>
    </row>
    <row r="311" spans="2:28" s="455" customFormat="1" ht="177" customHeight="1" x14ac:dyDescent="0.2">
      <c r="B311" s="694"/>
      <c r="C311" s="662"/>
      <c r="D311" s="662"/>
      <c r="E311" s="640"/>
      <c r="F311" s="632"/>
      <c r="G311" s="640"/>
      <c r="H311" s="655"/>
      <c r="I311" s="228" t="s">
        <v>1400</v>
      </c>
      <c r="J311" s="228" t="s">
        <v>1401</v>
      </c>
      <c r="K311" s="470" t="s">
        <v>50</v>
      </c>
      <c r="L311" s="499">
        <v>1</v>
      </c>
      <c r="M311" s="472" t="s">
        <v>1402</v>
      </c>
      <c r="N311" s="473" t="s">
        <v>1400</v>
      </c>
      <c r="O311" s="228" t="s">
        <v>1403</v>
      </c>
      <c r="P311" s="506">
        <v>0.125</v>
      </c>
      <c r="Q311" s="482" t="s">
        <v>623</v>
      </c>
      <c r="R311" s="482" t="s">
        <v>623</v>
      </c>
      <c r="S311" s="501">
        <v>0.25</v>
      </c>
      <c r="T311" s="501">
        <v>0.25</v>
      </c>
      <c r="U311" s="501">
        <v>0.25</v>
      </c>
      <c r="V311" s="501">
        <v>0.25</v>
      </c>
      <c r="W311" s="470" t="s">
        <v>745</v>
      </c>
      <c r="X311" s="473" t="s">
        <v>1399</v>
      </c>
      <c r="Y311" s="470" t="s">
        <v>690</v>
      </c>
      <c r="Z311" s="509">
        <v>14900727</v>
      </c>
      <c r="AA311" s="489" t="s">
        <v>1404</v>
      </c>
      <c r="AB311" s="479" t="s">
        <v>692</v>
      </c>
    </row>
    <row r="312" spans="2:28" s="455" customFormat="1" ht="79.5" customHeight="1" x14ac:dyDescent="0.2">
      <c r="B312" s="694"/>
      <c r="C312" s="662"/>
      <c r="D312" s="662"/>
      <c r="E312" s="640"/>
      <c r="F312" s="632"/>
      <c r="G312" s="640"/>
      <c r="H312" s="655"/>
      <c r="I312" s="228" t="s">
        <v>1405</v>
      </c>
      <c r="J312" s="228" t="s">
        <v>1406</v>
      </c>
      <c r="K312" s="470" t="s">
        <v>50</v>
      </c>
      <c r="L312" s="506">
        <v>0.96399999999999997</v>
      </c>
      <c r="M312" s="472" t="s">
        <v>1402</v>
      </c>
      <c r="N312" s="473" t="s">
        <v>1405</v>
      </c>
      <c r="O312" s="228" t="s">
        <v>1403</v>
      </c>
      <c r="P312" s="472">
        <v>0.15</v>
      </c>
      <c r="Q312" s="482" t="s">
        <v>623</v>
      </c>
      <c r="R312" s="482" t="s">
        <v>623</v>
      </c>
      <c r="S312" s="501">
        <v>0.25</v>
      </c>
      <c r="T312" s="501">
        <v>0.25</v>
      </c>
      <c r="U312" s="501">
        <v>0.25</v>
      </c>
      <c r="V312" s="501">
        <v>0.25</v>
      </c>
      <c r="W312" s="510"/>
      <c r="X312" s="473" t="s">
        <v>1399</v>
      </c>
      <c r="Y312" s="470" t="s">
        <v>690</v>
      </c>
      <c r="Z312" s="508"/>
      <c r="AA312" s="508"/>
      <c r="AB312" s="479" t="s">
        <v>692</v>
      </c>
    </row>
    <row r="313" spans="2:28" s="455" customFormat="1" ht="99" customHeight="1" x14ac:dyDescent="0.2">
      <c r="B313" s="694"/>
      <c r="C313" s="662"/>
      <c r="D313" s="662"/>
      <c r="E313" s="640"/>
      <c r="F313" s="632"/>
      <c r="G313" s="640"/>
      <c r="H313" s="655"/>
      <c r="I313" s="228" t="s">
        <v>1407</v>
      </c>
      <c r="J313" s="228" t="s">
        <v>1408</v>
      </c>
      <c r="K313" s="470" t="s">
        <v>50</v>
      </c>
      <c r="L313" s="499">
        <v>0.89400000000000002</v>
      </c>
      <c r="M313" s="472" t="s">
        <v>1361</v>
      </c>
      <c r="N313" s="637" t="s">
        <v>1409</v>
      </c>
      <c r="O313" s="640" t="s">
        <v>1410</v>
      </c>
      <c r="P313" s="623">
        <v>0.15</v>
      </c>
      <c r="Q313" s="640" t="s">
        <v>623</v>
      </c>
      <c r="R313" s="640" t="s">
        <v>624</v>
      </c>
      <c r="S313" s="639">
        <v>0.25</v>
      </c>
      <c r="T313" s="639">
        <v>0.25</v>
      </c>
      <c r="U313" s="639">
        <v>0.25</v>
      </c>
      <c r="V313" s="639">
        <v>0.25</v>
      </c>
      <c r="W313" s="640"/>
      <c r="X313" s="641" t="s">
        <v>1393</v>
      </c>
      <c r="Y313" s="620" t="s">
        <v>770</v>
      </c>
      <c r="Z313" s="640"/>
      <c r="AA313" s="640"/>
      <c r="AB313" s="645" t="s">
        <v>771</v>
      </c>
    </row>
    <row r="314" spans="2:28" s="455" customFormat="1" ht="96" customHeight="1" x14ac:dyDescent="0.2">
      <c r="B314" s="694"/>
      <c r="C314" s="662"/>
      <c r="D314" s="662"/>
      <c r="E314" s="640"/>
      <c r="F314" s="632"/>
      <c r="G314" s="640"/>
      <c r="H314" s="655"/>
      <c r="I314" s="228" t="s">
        <v>1411</v>
      </c>
      <c r="J314" s="228" t="s">
        <v>1412</v>
      </c>
      <c r="K314" s="470" t="s">
        <v>50</v>
      </c>
      <c r="L314" s="499">
        <v>0.85240000000000005</v>
      </c>
      <c r="M314" s="472" t="s">
        <v>1361</v>
      </c>
      <c r="N314" s="637"/>
      <c r="O314" s="640"/>
      <c r="P314" s="647"/>
      <c r="Q314" s="640"/>
      <c r="R314" s="640"/>
      <c r="S314" s="640"/>
      <c r="T314" s="640"/>
      <c r="U314" s="640"/>
      <c r="V314" s="640"/>
      <c r="W314" s="640"/>
      <c r="X314" s="642"/>
      <c r="Y314" s="621"/>
      <c r="Z314" s="640"/>
      <c r="AA314" s="640"/>
      <c r="AB314" s="645"/>
    </row>
    <row r="315" spans="2:28" s="455" customFormat="1" ht="116.25" customHeight="1" x14ac:dyDescent="0.2">
      <c r="B315" s="694"/>
      <c r="C315" s="662"/>
      <c r="D315" s="662"/>
      <c r="E315" s="640"/>
      <c r="F315" s="632"/>
      <c r="G315" s="640"/>
      <c r="H315" s="655"/>
      <c r="I315" s="228" t="s">
        <v>1413</v>
      </c>
      <c r="J315" s="228" t="s">
        <v>1414</v>
      </c>
      <c r="K315" s="470" t="s">
        <v>50</v>
      </c>
      <c r="L315" s="499">
        <v>0.93</v>
      </c>
      <c r="M315" s="470" t="s">
        <v>1390</v>
      </c>
      <c r="N315" s="637"/>
      <c r="O315" s="640"/>
      <c r="P315" s="647"/>
      <c r="Q315" s="640"/>
      <c r="R315" s="640"/>
      <c r="S315" s="640"/>
      <c r="T315" s="640"/>
      <c r="U315" s="640"/>
      <c r="V315" s="640"/>
      <c r="W315" s="640"/>
      <c r="X315" s="642"/>
      <c r="Y315" s="621"/>
      <c r="Z315" s="640"/>
      <c r="AA315" s="640"/>
      <c r="AB315" s="645"/>
    </row>
    <row r="316" spans="2:28" s="455" customFormat="1" ht="107.25" customHeight="1" x14ac:dyDescent="0.2">
      <c r="B316" s="694"/>
      <c r="C316" s="662"/>
      <c r="D316" s="662"/>
      <c r="E316" s="640"/>
      <c r="F316" s="632"/>
      <c r="G316" s="640"/>
      <c r="H316" s="655"/>
      <c r="I316" s="228" t="s">
        <v>1415</v>
      </c>
      <c r="J316" s="228" t="s">
        <v>1416</v>
      </c>
      <c r="K316" s="470" t="s">
        <v>50</v>
      </c>
      <c r="L316" s="499">
        <v>0.96550000000000002</v>
      </c>
      <c r="M316" s="470" t="s">
        <v>1417</v>
      </c>
      <c r="N316" s="637"/>
      <c r="O316" s="640"/>
      <c r="P316" s="648"/>
      <c r="Q316" s="640"/>
      <c r="R316" s="640"/>
      <c r="S316" s="640"/>
      <c r="T316" s="640"/>
      <c r="U316" s="640"/>
      <c r="V316" s="640"/>
      <c r="W316" s="640"/>
      <c r="X316" s="643"/>
      <c r="Y316" s="622"/>
      <c r="Z316" s="640"/>
      <c r="AA316" s="640"/>
      <c r="AB316" s="645"/>
    </row>
    <row r="317" spans="2:28" s="455" customFormat="1" ht="107.25" customHeight="1" x14ac:dyDescent="0.2">
      <c r="B317" s="694"/>
      <c r="C317" s="662"/>
      <c r="D317" s="662"/>
      <c r="E317" s="640"/>
      <c r="F317" s="632"/>
      <c r="G317" s="640"/>
      <c r="H317" s="655"/>
      <c r="I317" s="228" t="s">
        <v>1418</v>
      </c>
      <c r="J317" s="228" t="s">
        <v>1419</v>
      </c>
      <c r="K317" s="470" t="s">
        <v>50</v>
      </c>
      <c r="L317" s="472">
        <v>0.95</v>
      </c>
      <c r="M317" s="470" t="s">
        <v>1361</v>
      </c>
      <c r="N317" s="637" t="s">
        <v>1420</v>
      </c>
      <c r="O317" s="640" t="s">
        <v>1421</v>
      </c>
      <c r="P317" s="623">
        <v>0.15</v>
      </c>
      <c r="Q317" s="640" t="s">
        <v>623</v>
      </c>
      <c r="R317" s="640" t="s">
        <v>624</v>
      </c>
      <c r="S317" s="639">
        <v>0.25</v>
      </c>
      <c r="T317" s="639">
        <v>0.25</v>
      </c>
      <c r="U317" s="639">
        <v>0.25</v>
      </c>
      <c r="V317" s="639">
        <v>0.25</v>
      </c>
      <c r="W317" s="640"/>
      <c r="X317" s="637" t="s">
        <v>1422</v>
      </c>
      <c r="Y317" s="640" t="s">
        <v>770</v>
      </c>
      <c r="Z317" s="640"/>
      <c r="AA317" s="640"/>
      <c r="AB317" s="645" t="s">
        <v>994</v>
      </c>
    </row>
    <row r="318" spans="2:28" s="455" customFormat="1" ht="81" customHeight="1" x14ac:dyDescent="0.2">
      <c r="B318" s="694"/>
      <c r="C318" s="662"/>
      <c r="D318" s="662"/>
      <c r="E318" s="640"/>
      <c r="F318" s="632"/>
      <c r="G318" s="640"/>
      <c r="H318" s="655"/>
      <c r="I318" s="228" t="s">
        <v>1423</v>
      </c>
      <c r="J318" s="228" t="s">
        <v>1419</v>
      </c>
      <c r="K318" s="470" t="s">
        <v>50</v>
      </c>
      <c r="L318" s="499">
        <v>0.95089999999999997</v>
      </c>
      <c r="M318" s="470" t="s">
        <v>1361</v>
      </c>
      <c r="N318" s="637"/>
      <c r="O318" s="640"/>
      <c r="P318" s="647"/>
      <c r="Q318" s="640"/>
      <c r="R318" s="640"/>
      <c r="S318" s="640"/>
      <c r="T318" s="640"/>
      <c r="U318" s="640"/>
      <c r="V318" s="640"/>
      <c r="W318" s="640"/>
      <c r="X318" s="637"/>
      <c r="Y318" s="640"/>
      <c r="Z318" s="640"/>
      <c r="AA318" s="640"/>
      <c r="AB318" s="645"/>
    </row>
    <row r="319" spans="2:28" s="455" customFormat="1" ht="81" customHeight="1" x14ac:dyDescent="0.2">
      <c r="B319" s="694"/>
      <c r="C319" s="662"/>
      <c r="D319" s="662"/>
      <c r="E319" s="640"/>
      <c r="F319" s="632"/>
      <c r="G319" s="640"/>
      <c r="H319" s="655"/>
      <c r="I319" s="228" t="s">
        <v>1424</v>
      </c>
      <c r="J319" s="228" t="s">
        <v>1419</v>
      </c>
      <c r="K319" s="470" t="s">
        <v>50</v>
      </c>
      <c r="L319" s="499">
        <v>0.93689999999999996</v>
      </c>
      <c r="M319" s="470" t="s">
        <v>1361</v>
      </c>
      <c r="N319" s="637"/>
      <c r="O319" s="640"/>
      <c r="P319" s="647"/>
      <c r="Q319" s="640"/>
      <c r="R319" s="640"/>
      <c r="S319" s="640"/>
      <c r="T319" s="640"/>
      <c r="U319" s="640"/>
      <c r="V319" s="640"/>
      <c r="W319" s="640"/>
      <c r="X319" s="637"/>
      <c r="Y319" s="640"/>
      <c r="Z319" s="640"/>
      <c r="AA319" s="640"/>
      <c r="AB319" s="645"/>
    </row>
    <row r="320" spans="2:28" s="455" customFormat="1" ht="81" customHeight="1" x14ac:dyDescent="0.2">
      <c r="B320" s="694"/>
      <c r="C320" s="662"/>
      <c r="D320" s="662"/>
      <c r="E320" s="640"/>
      <c r="F320" s="632"/>
      <c r="G320" s="640"/>
      <c r="H320" s="655"/>
      <c r="I320" s="228" t="s">
        <v>1425</v>
      </c>
      <c r="J320" s="228" t="s">
        <v>1419</v>
      </c>
      <c r="K320" s="470" t="s">
        <v>50</v>
      </c>
      <c r="L320" s="470">
        <v>89.43</v>
      </c>
      <c r="M320" s="470" t="s">
        <v>1361</v>
      </c>
      <c r="N320" s="637"/>
      <c r="O320" s="640"/>
      <c r="P320" s="647"/>
      <c r="Q320" s="640"/>
      <c r="R320" s="640"/>
      <c r="S320" s="640"/>
      <c r="T320" s="640"/>
      <c r="U320" s="640"/>
      <c r="V320" s="640"/>
      <c r="W320" s="640"/>
      <c r="X320" s="637"/>
      <c r="Y320" s="640"/>
      <c r="Z320" s="640"/>
      <c r="AA320" s="640"/>
      <c r="AB320" s="645"/>
    </row>
    <row r="321" spans="2:28" s="455" customFormat="1" ht="81" customHeight="1" x14ac:dyDescent="0.2">
      <c r="B321" s="694"/>
      <c r="C321" s="662"/>
      <c r="D321" s="662"/>
      <c r="E321" s="640"/>
      <c r="F321" s="632"/>
      <c r="G321" s="640"/>
      <c r="H321" s="655"/>
      <c r="I321" s="228" t="s">
        <v>1426</v>
      </c>
      <c r="J321" s="228" t="s">
        <v>1419</v>
      </c>
      <c r="K321" s="470" t="s">
        <v>50</v>
      </c>
      <c r="L321" s="470">
        <v>92.25</v>
      </c>
      <c r="M321" s="470" t="s">
        <v>1361</v>
      </c>
      <c r="N321" s="637"/>
      <c r="O321" s="640"/>
      <c r="P321" s="648"/>
      <c r="Q321" s="640"/>
      <c r="R321" s="640"/>
      <c r="S321" s="640"/>
      <c r="T321" s="640"/>
      <c r="U321" s="640"/>
      <c r="V321" s="640"/>
      <c r="W321" s="640"/>
      <c r="X321" s="637"/>
      <c r="Y321" s="640"/>
      <c r="Z321" s="640"/>
      <c r="AA321" s="640"/>
      <c r="AB321" s="645"/>
    </row>
    <row r="322" spans="2:28" s="455" customFormat="1" ht="115.5" customHeight="1" x14ac:dyDescent="0.2">
      <c r="B322" s="694"/>
      <c r="C322" s="662"/>
      <c r="D322" s="662"/>
      <c r="E322" s="640"/>
      <c r="F322" s="632"/>
      <c r="G322" s="640"/>
      <c r="H322" s="655"/>
      <c r="I322" s="228" t="s">
        <v>1427</v>
      </c>
      <c r="J322" s="228" t="s">
        <v>1428</v>
      </c>
      <c r="K322" s="470" t="s">
        <v>50</v>
      </c>
      <c r="L322" s="470" t="s">
        <v>641</v>
      </c>
      <c r="M322" s="470" t="s">
        <v>1361</v>
      </c>
      <c r="N322" s="640" t="s">
        <v>1429</v>
      </c>
      <c r="O322" s="637" t="s">
        <v>1430</v>
      </c>
      <c r="P322" s="623">
        <v>0.15</v>
      </c>
      <c r="Q322" s="640" t="s">
        <v>623</v>
      </c>
      <c r="R322" s="640" t="s">
        <v>624</v>
      </c>
      <c r="S322" s="639">
        <v>0.25</v>
      </c>
      <c r="T322" s="639">
        <v>0.25</v>
      </c>
      <c r="U322" s="639">
        <v>0.25</v>
      </c>
      <c r="V322" s="639">
        <v>0.25</v>
      </c>
      <c r="W322" s="640" t="s">
        <v>1431</v>
      </c>
      <c r="X322" s="640" t="s">
        <v>1432</v>
      </c>
      <c r="Y322" s="646"/>
      <c r="Z322" s="644">
        <v>39319320</v>
      </c>
      <c r="AA322" s="640" t="s">
        <v>1433</v>
      </c>
      <c r="AB322" s="645" t="s">
        <v>671</v>
      </c>
    </row>
    <row r="323" spans="2:28" s="455" customFormat="1" ht="120.75" customHeight="1" x14ac:dyDescent="0.2">
      <c r="B323" s="694"/>
      <c r="C323" s="662"/>
      <c r="D323" s="662"/>
      <c r="E323" s="640"/>
      <c r="F323" s="632"/>
      <c r="G323" s="640"/>
      <c r="H323" s="655"/>
      <c r="I323" s="228" t="s">
        <v>1434</v>
      </c>
      <c r="J323" s="228" t="s">
        <v>1435</v>
      </c>
      <c r="K323" s="470" t="s">
        <v>50</v>
      </c>
      <c r="L323" s="470" t="s">
        <v>641</v>
      </c>
      <c r="M323" s="470" t="s">
        <v>1361</v>
      </c>
      <c r="N323" s="640"/>
      <c r="O323" s="637"/>
      <c r="P323" s="647"/>
      <c r="Q323" s="640"/>
      <c r="R323" s="640"/>
      <c r="S323" s="639"/>
      <c r="T323" s="639"/>
      <c r="U323" s="639"/>
      <c r="V323" s="639"/>
      <c r="W323" s="640"/>
      <c r="X323" s="640"/>
      <c r="Y323" s="640"/>
      <c r="Z323" s="644"/>
      <c r="AA323" s="640"/>
      <c r="AB323" s="645"/>
    </row>
    <row r="324" spans="2:28" s="455" customFormat="1" ht="126" customHeight="1" x14ac:dyDescent="0.2">
      <c r="B324" s="694"/>
      <c r="C324" s="662"/>
      <c r="D324" s="662"/>
      <c r="E324" s="640"/>
      <c r="F324" s="632"/>
      <c r="G324" s="640"/>
      <c r="H324" s="655"/>
      <c r="I324" s="228" t="s">
        <v>1436</v>
      </c>
      <c r="J324" s="228" t="s">
        <v>1437</v>
      </c>
      <c r="K324" s="470" t="s">
        <v>50</v>
      </c>
      <c r="L324" s="470" t="s">
        <v>641</v>
      </c>
      <c r="M324" s="470" t="s">
        <v>1361</v>
      </c>
      <c r="N324" s="640"/>
      <c r="O324" s="637"/>
      <c r="P324" s="647"/>
      <c r="Q324" s="640"/>
      <c r="R324" s="640"/>
      <c r="S324" s="639"/>
      <c r="T324" s="639"/>
      <c r="U324" s="639"/>
      <c r="V324" s="639"/>
      <c r="W324" s="640"/>
      <c r="X324" s="640"/>
      <c r="Y324" s="640"/>
      <c r="Z324" s="644"/>
      <c r="AA324" s="640"/>
      <c r="AB324" s="645"/>
    </row>
    <row r="325" spans="2:28" s="455" customFormat="1" ht="132" customHeight="1" x14ac:dyDescent="0.2">
      <c r="B325" s="694"/>
      <c r="C325" s="662"/>
      <c r="D325" s="662"/>
      <c r="E325" s="640"/>
      <c r="F325" s="632"/>
      <c r="G325" s="640"/>
      <c r="H325" s="655"/>
      <c r="I325" s="228" t="s">
        <v>1438</v>
      </c>
      <c r="J325" s="228" t="s">
        <v>1439</v>
      </c>
      <c r="K325" s="470" t="s">
        <v>50</v>
      </c>
      <c r="L325" s="470" t="s">
        <v>641</v>
      </c>
      <c r="M325" s="470" t="s">
        <v>1361</v>
      </c>
      <c r="N325" s="640"/>
      <c r="O325" s="637"/>
      <c r="P325" s="648"/>
      <c r="Q325" s="640"/>
      <c r="R325" s="640"/>
      <c r="S325" s="639"/>
      <c r="T325" s="639"/>
      <c r="U325" s="639"/>
      <c r="V325" s="639"/>
      <c r="W325" s="640"/>
      <c r="X325" s="640"/>
      <c r="Y325" s="640"/>
      <c r="Z325" s="644"/>
      <c r="AA325" s="640"/>
      <c r="AB325" s="645"/>
    </row>
    <row r="326" spans="2:28" s="455" customFormat="1" ht="92.25" customHeight="1" x14ac:dyDescent="0.2">
      <c r="B326" s="694"/>
      <c r="C326" s="662"/>
      <c r="D326" s="662"/>
      <c r="E326" s="640"/>
      <c r="F326" s="632"/>
      <c r="G326" s="640"/>
      <c r="H326" s="655"/>
      <c r="I326" s="228" t="s">
        <v>1440</v>
      </c>
      <c r="J326" s="228" t="s">
        <v>1441</v>
      </c>
      <c r="K326" s="470" t="s">
        <v>50</v>
      </c>
      <c r="L326" s="499">
        <v>0.90080000000000005</v>
      </c>
      <c r="M326" s="470" t="s">
        <v>1390</v>
      </c>
      <c r="N326" s="637" t="s">
        <v>1442</v>
      </c>
      <c r="O326" s="637" t="s">
        <v>1443</v>
      </c>
      <c r="P326" s="639">
        <v>0.15</v>
      </c>
      <c r="Q326" s="640" t="s">
        <v>623</v>
      </c>
      <c r="R326" s="640" t="s">
        <v>624</v>
      </c>
      <c r="S326" s="639">
        <v>0.25</v>
      </c>
      <c r="T326" s="639">
        <v>0.25</v>
      </c>
      <c r="U326" s="639">
        <v>0.25</v>
      </c>
      <c r="V326" s="639">
        <v>0.25</v>
      </c>
      <c r="W326" s="627"/>
      <c r="X326" s="641" t="s">
        <v>1393</v>
      </c>
      <c r="Y326" s="620" t="s">
        <v>770</v>
      </c>
      <c r="Z326" s="627"/>
      <c r="AA326" s="627"/>
      <c r="AB326" s="628" t="s">
        <v>771</v>
      </c>
    </row>
    <row r="327" spans="2:28" s="455" customFormat="1" ht="88.5" customHeight="1" x14ac:dyDescent="0.2">
      <c r="B327" s="694"/>
      <c r="C327" s="662"/>
      <c r="D327" s="662"/>
      <c r="E327" s="640"/>
      <c r="F327" s="632"/>
      <c r="G327" s="640"/>
      <c r="H327" s="655"/>
      <c r="I327" s="228" t="s">
        <v>1444</v>
      </c>
      <c r="J327" s="228" t="s">
        <v>1445</v>
      </c>
      <c r="K327" s="470" t="s">
        <v>50</v>
      </c>
      <c r="L327" s="470">
        <v>93</v>
      </c>
      <c r="M327" s="470" t="s">
        <v>1390</v>
      </c>
      <c r="N327" s="637"/>
      <c r="O327" s="637"/>
      <c r="P327" s="639"/>
      <c r="Q327" s="640"/>
      <c r="R327" s="640"/>
      <c r="S327" s="640"/>
      <c r="T327" s="640"/>
      <c r="U327" s="640"/>
      <c r="V327" s="640"/>
      <c r="W327" s="627"/>
      <c r="X327" s="642"/>
      <c r="Y327" s="621"/>
      <c r="Z327" s="627"/>
      <c r="AA327" s="627"/>
      <c r="AB327" s="628"/>
    </row>
    <row r="328" spans="2:28" s="455" customFormat="1" ht="88.5" customHeight="1" x14ac:dyDescent="0.2">
      <c r="B328" s="694"/>
      <c r="C328" s="662"/>
      <c r="D328" s="662"/>
      <c r="E328" s="640"/>
      <c r="F328" s="632"/>
      <c r="G328" s="640"/>
      <c r="H328" s="655"/>
      <c r="I328" s="228" t="s">
        <v>1446</v>
      </c>
      <c r="J328" s="228" t="s">
        <v>1419</v>
      </c>
      <c r="K328" s="470" t="s">
        <v>50</v>
      </c>
      <c r="L328" s="472">
        <v>0.95209999999999995</v>
      </c>
      <c r="M328" s="470" t="s">
        <v>1390</v>
      </c>
      <c r="N328" s="637"/>
      <c r="O328" s="637"/>
      <c r="P328" s="639"/>
      <c r="Q328" s="640"/>
      <c r="R328" s="640"/>
      <c r="S328" s="640"/>
      <c r="T328" s="640"/>
      <c r="U328" s="640"/>
      <c r="V328" s="640"/>
      <c r="W328" s="627"/>
      <c r="X328" s="642"/>
      <c r="Y328" s="621"/>
      <c r="Z328" s="627"/>
      <c r="AA328" s="627"/>
      <c r="AB328" s="628"/>
    </row>
    <row r="329" spans="2:28" s="455" customFormat="1" ht="80.25" customHeight="1" x14ac:dyDescent="0.2">
      <c r="B329" s="694"/>
      <c r="C329" s="662"/>
      <c r="D329" s="662"/>
      <c r="E329" s="640"/>
      <c r="F329" s="633"/>
      <c r="G329" s="640"/>
      <c r="H329" s="655"/>
      <c r="I329" s="511" t="s">
        <v>1447</v>
      </c>
      <c r="J329" s="512" t="s">
        <v>1448</v>
      </c>
      <c r="K329" s="513" t="s">
        <v>50</v>
      </c>
      <c r="L329" s="514">
        <v>0.91669999999999996</v>
      </c>
      <c r="M329" s="470" t="s">
        <v>1390</v>
      </c>
      <c r="N329" s="637"/>
      <c r="O329" s="637"/>
      <c r="P329" s="639"/>
      <c r="Q329" s="640"/>
      <c r="R329" s="640"/>
      <c r="S329" s="640"/>
      <c r="T329" s="640"/>
      <c r="U329" s="640"/>
      <c r="V329" s="640"/>
      <c r="W329" s="627"/>
      <c r="X329" s="643"/>
      <c r="Y329" s="622"/>
      <c r="Z329" s="627"/>
      <c r="AA329" s="627"/>
      <c r="AB329" s="628"/>
    </row>
    <row r="330" spans="2:28" s="455" customFormat="1" ht="184.5" customHeight="1" x14ac:dyDescent="0.2">
      <c r="B330" s="694"/>
      <c r="C330" s="662"/>
      <c r="D330" s="662"/>
      <c r="E330" s="194" t="s">
        <v>792</v>
      </c>
      <c r="F330" s="191" t="s">
        <v>1449</v>
      </c>
      <c r="G330" s="475" t="s">
        <v>1450</v>
      </c>
      <c r="H330" s="497">
        <v>0.02</v>
      </c>
      <c r="I330" s="228" t="s">
        <v>1451</v>
      </c>
      <c r="J330" s="213" t="s">
        <v>1452</v>
      </c>
      <c r="K330" s="470" t="s">
        <v>50</v>
      </c>
      <c r="L330" s="499">
        <v>0.94889999999999997</v>
      </c>
      <c r="M330" s="470" t="s">
        <v>1361</v>
      </c>
      <c r="N330" s="473" t="s">
        <v>1453</v>
      </c>
      <c r="O330" s="228" t="s">
        <v>1454</v>
      </c>
      <c r="P330" s="472">
        <v>1</v>
      </c>
      <c r="Q330" s="482" t="s">
        <v>623</v>
      </c>
      <c r="R330" s="482" t="s">
        <v>1455</v>
      </c>
      <c r="S330" s="515">
        <v>0.3</v>
      </c>
      <c r="T330" s="515">
        <v>0.3</v>
      </c>
      <c r="U330" s="515">
        <v>0.4</v>
      </c>
      <c r="V330" s="470"/>
      <c r="W330" s="468" t="s">
        <v>1456</v>
      </c>
      <c r="X330" s="473" t="s">
        <v>1457</v>
      </c>
      <c r="Y330" s="470" t="s">
        <v>1458</v>
      </c>
      <c r="Z330" s="191" t="s">
        <v>1459</v>
      </c>
      <c r="AA330" s="228"/>
      <c r="AB330" s="516" t="s">
        <v>671</v>
      </c>
    </row>
    <row r="331" spans="2:28" s="455" customFormat="1" ht="67.5" customHeight="1" x14ac:dyDescent="0.2">
      <c r="B331" s="694"/>
      <c r="C331" s="662"/>
      <c r="D331" s="662"/>
      <c r="E331" s="629" t="s">
        <v>1460</v>
      </c>
      <c r="F331" s="631" t="s">
        <v>793</v>
      </c>
      <c r="G331" s="620" t="s">
        <v>1461</v>
      </c>
      <c r="H331" s="634">
        <v>0.1</v>
      </c>
      <c r="I331" s="228" t="s">
        <v>1462</v>
      </c>
      <c r="J331" s="228" t="s">
        <v>1463</v>
      </c>
      <c r="K331" s="470" t="s">
        <v>50</v>
      </c>
      <c r="L331" s="470" t="s">
        <v>641</v>
      </c>
      <c r="M331" s="472" t="s">
        <v>1464</v>
      </c>
      <c r="N331" s="620" t="s">
        <v>1465</v>
      </c>
      <c r="O331" s="637" t="s">
        <v>1466</v>
      </c>
      <c r="P331" s="638">
        <v>0.8</v>
      </c>
      <c r="Q331" s="620" t="s">
        <v>623</v>
      </c>
      <c r="R331" s="620" t="s">
        <v>624</v>
      </c>
      <c r="S331" s="623">
        <v>0.25</v>
      </c>
      <c r="T331" s="623">
        <v>0.25</v>
      </c>
      <c r="U331" s="623">
        <v>0.25</v>
      </c>
      <c r="V331" s="623">
        <v>0.25</v>
      </c>
      <c r="W331" s="624"/>
      <c r="X331" s="614" t="s">
        <v>1467</v>
      </c>
      <c r="Y331" s="614" t="s">
        <v>1468</v>
      </c>
      <c r="Z331" s="614"/>
      <c r="AA331" s="614" t="s">
        <v>1469</v>
      </c>
      <c r="AB331" s="617" t="s">
        <v>1217</v>
      </c>
    </row>
    <row r="332" spans="2:28" s="455" customFormat="1" ht="67.5" customHeight="1" x14ac:dyDescent="0.2">
      <c r="B332" s="694"/>
      <c r="C332" s="662"/>
      <c r="D332" s="662"/>
      <c r="E332" s="629"/>
      <c r="F332" s="632"/>
      <c r="G332" s="621"/>
      <c r="H332" s="635"/>
      <c r="I332" s="228" t="s">
        <v>1470</v>
      </c>
      <c r="J332" s="228" t="s">
        <v>1471</v>
      </c>
      <c r="K332" s="470" t="s">
        <v>50</v>
      </c>
      <c r="L332" s="470" t="s">
        <v>641</v>
      </c>
      <c r="M332" s="472" t="s">
        <v>1464</v>
      </c>
      <c r="N332" s="621"/>
      <c r="O332" s="637"/>
      <c r="P332" s="638"/>
      <c r="Q332" s="621"/>
      <c r="R332" s="621"/>
      <c r="S332" s="621"/>
      <c r="T332" s="621"/>
      <c r="U332" s="621"/>
      <c r="V332" s="621"/>
      <c r="W332" s="625"/>
      <c r="X332" s="615"/>
      <c r="Y332" s="615"/>
      <c r="Z332" s="615"/>
      <c r="AA332" s="615"/>
      <c r="AB332" s="618"/>
    </row>
    <row r="333" spans="2:28" s="455" customFormat="1" ht="67.5" customHeight="1" x14ac:dyDescent="0.2">
      <c r="B333" s="694"/>
      <c r="C333" s="662"/>
      <c r="D333" s="662"/>
      <c r="E333" s="629"/>
      <c r="F333" s="632"/>
      <c r="G333" s="621"/>
      <c r="H333" s="635"/>
      <c r="I333" s="228" t="s">
        <v>1472</v>
      </c>
      <c r="J333" s="228" t="s">
        <v>1473</v>
      </c>
      <c r="K333" s="470" t="s">
        <v>50</v>
      </c>
      <c r="L333" s="470" t="s">
        <v>641</v>
      </c>
      <c r="M333" s="472" t="s">
        <v>1464</v>
      </c>
      <c r="N333" s="621"/>
      <c r="O333" s="637"/>
      <c r="P333" s="638"/>
      <c r="Q333" s="621"/>
      <c r="R333" s="621"/>
      <c r="S333" s="621"/>
      <c r="T333" s="621"/>
      <c r="U333" s="621"/>
      <c r="V333" s="621"/>
      <c r="W333" s="625"/>
      <c r="X333" s="615"/>
      <c r="Y333" s="615"/>
      <c r="Z333" s="615"/>
      <c r="AA333" s="615"/>
      <c r="AB333" s="618"/>
    </row>
    <row r="334" spans="2:28" s="455" customFormat="1" ht="67.5" customHeight="1" x14ac:dyDescent="0.2">
      <c r="B334" s="694"/>
      <c r="C334" s="662"/>
      <c r="D334" s="662"/>
      <c r="E334" s="629"/>
      <c r="F334" s="632"/>
      <c r="G334" s="621"/>
      <c r="H334" s="635"/>
      <c r="I334" s="228" t="s">
        <v>1474</v>
      </c>
      <c r="J334" s="228" t="s">
        <v>1475</v>
      </c>
      <c r="K334" s="470" t="s">
        <v>50</v>
      </c>
      <c r="L334" s="470" t="s">
        <v>641</v>
      </c>
      <c r="M334" s="472" t="s">
        <v>1464</v>
      </c>
      <c r="N334" s="622"/>
      <c r="O334" s="637"/>
      <c r="P334" s="638"/>
      <c r="Q334" s="621"/>
      <c r="R334" s="621"/>
      <c r="S334" s="621"/>
      <c r="T334" s="621"/>
      <c r="U334" s="621"/>
      <c r="V334" s="621"/>
      <c r="W334" s="625"/>
      <c r="X334" s="615"/>
      <c r="Y334" s="615"/>
      <c r="Z334" s="615"/>
      <c r="AA334" s="615"/>
      <c r="AB334" s="618"/>
    </row>
    <row r="335" spans="2:28" s="455" customFormat="1" ht="178.5" customHeight="1" x14ac:dyDescent="0.2">
      <c r="B335" s="694"/>
      <c r="C335" s="662"/>
      <c r="D335" s="662"/>
      <c r="E335" s="630"/>
      <c r="F335" s="633"/>
      <c r="G335" s="622"/>
      <c r="H335" s="636"/>
      <c r="I335" s="228" t="s">
        <v>1476</v>
      </c>
      <c r="J335" s="228" t="s">
        <v>1477</v>
      </c>
      <c r="K335" s="470" t="s">
        <v>50</v>
      </c>
      <c r="L335" s="470" t="s">
        <v>641</v>
      </c>
      <c r="M335" s="472" t="s">
        <v>1464</v>
      </c>
      <c r="N335" s="473" t="s">
        <v>1478</v>
      </c>
      <c r="O335" s="228" t="s">
        <v>1466</v>
      </c>
      <c r="P335" s="517">
        <v>0.2</v>
      </c>
      <c r="Q335" s="622"/>
      <c r="R335" s="622"/>
      <c r="S335" s="622"/>
      <c r="T335" s="622"/>
      <c r="U335" s="622"/>
      <c r="V335" s="622"/>
      <c r="W335" s="626"/>
      <c r="X335" s="616"/>
      <c r="Y335" s="616"/>
      <c r="Z335" s="616"/>
      <c r="AA335" s="616"/>
      <c r="AB335" s="619"/>
    </row>
    <row r="336" spans="2:28" s="455" customFormat="1" ht="93.75" customHeight="1" thickBot="1" x14ac:dyDescent="0.25">
      <c r="B336" s="695"/>
      <c r="C336" s="518" t="s">
        <v>1479</v>
      </c>
      <c r="D336" s="519" t="s">
        <v>1480</v>
      </c>
      <c r="E336" s="520" t="s">
        <v>1481</v>
      </c>
      <c r="F336" s="519" t="s">
        <v>1482</v>
      </c>
      <c r="G336" s="521" t="s">
        <v>1483</v>
      </c>
      <c r="H336" s="522">
        <v>0.02</v>
      </c>
      <c r="I336" s="520" t="s">
        <v>1484</v>
      </c>
      <c r="J336" s="518" t="s">
        <v>1485</v>
      </c>
      <c r="K336" s="521" t="s">
        <v>50</v>
      </c>
      <c r="L336" s="523">
        <v>1</v>
      </c>
      <c r="M336" s="521" t="s">
        <v>1361</v>
      </c>
      <c r="N336" s="524" t="s">
        <v>1486</v>
      </c>
      <c r="O336" s="520" t="s">
        <v>1487</v>
      </c>
      <c r="P336" s="523">
        <v>1</v>
      </c>
      <c r="Q336" s="525" t="s">
        <v>1488</v>
      </c>
      <c r="R336" s="525" t="s">
        <v>1489</v>
      </c>
      <c r="S336" s="523">
        <v>0.25</v>
      </c>
      <c r="T336" s="523">
        <v>0.25</v>
      </c>
      <c r="U336" s="523">
        <v>0.25</v>
      </c>
      <c r="V336" s="523">
        <v>0.25</v>
      </c>
      <c r="W336" s="521"/>
      <c r="X336" s="521" t="s">
        <v>1490</v>
      </c>
      <c r="Y336" s="520"/>
      <c r="Z336" s="520"/>
      <c r="AA336" s="520"/>
      <c r="AB336" s="526" t="s">
        <v>671</v>
      </c>
    </row>
    <row r="337" spans="2:28" x14ac:dyDescent="0.25">
      <c r="B337" s="187"/>
      <c r="C337" s="187"/>
      <c r="D337" s="187"/>
      <c r="E337" s="187"/>
      <c r="F337" s="187"/>
      <c r="G337" s="187"/>
      <c r="H337" s="527"/>
      <c r="I337" s="187"/>
      <c r="J337" s="187"/>
      <c r="K337" s="528"/>
      <c r="L337" s="187"/>
      <c r="M337" s="187"/>
      <c r="N337" s="187"/>
      <c r="O337" s="187"/>
      <c r="P337" s="529"/>
      <c r="Q337" s="187"/>
      <c r="R337" s="187"/>
      <c r="S337" s="187"/>
      <c r="T337" s="187"/>
      <c r="U337" s="187"/>
      <c r="V337" s="187"/>
      <c r="W337" s="187"/>
      <c r="X337" s="530"/>
      <c r="Y337" s="187"/>
      <c r="Z337" s="187"/>
      <c r="AA337" s="530"/>
      <c r="AB337" s="187"/>
    </row>
    <row r="338" spans="2:28" x14ac:dyDescent="0.25">
      <c r="B338" s="187"/>
      <c r="C338" s="187"/>
      <c r="D338" s="187"/>
      <c r="E338" s="187"/>
      <c r="F338" s="187"/>
      <c r="G338" s="187"/>
      <c r="H338" s="527"/>
      <c r="I338" s="187"/>
      <c r="J338" s="187"/>
      <c r="K338" s="528"/>
      <c r="L338" s="187"/>
      <c r="M338" s="187"/>
      <c r="N338" s="187"/>
      <c r="O338" s="187"/>
      <c r="P338" s="529"/>
      <c r="Q338" s="187"/>
      <c r="R338" s="187"/>
      <c r="S338" s="187"/>
      <c r="T338" s="187"/>
      <c r="U338" s="187"/>
      <c r="V338" s="187"/>
      <c r="W338" s="187"/>
      <c r="X338" s="530"/>
      <c r="Y338" s="187"/>
      <c r="Z338" s="187"/>
      <c r="AA338" s="530"/>
      <c r="AB338" s="187"/>
    </row>
    <row r="339" spans="2:28" x14ac:dyDescent="0.25">
      <c r="B339" s="187"/>
      <c r="C339" s="187"/>
      <c r="D339" s="187"/>
      <c r="E339" s="187"/>
      <c r="F339" s="187"/>
      <c r="G339" s="187"/>
      <c r="H339" s="527"/>
      <c r="I339" s="187"/>
      <c r="J339" s="187"/>
      <c r="K339" s="528"/>
      <c r="L339" s="187"/>
      <c r="M339" s="187"/>
      <c r="N339" s="187"/>
      <c r="O339" s="187"/>
      <c r="P339" s="529"/>
      <c r="Q339" s="187"/>
      <c r="R339" s="187"/>
      <c r="S339" s="187"/>
      <c r="T339" s="187"/>
      <c r="U339" s="187"/>
      <c r="V339" s="187"/>
      <c r="W339" s="187"/>
      <c r="X339" s="530"/>
      <c r="Y339" s="187"/>
      <c r="Z339" s="187"/>
      <c r="AA339" s="530"/>
      <c r="AB339" s="187"/>
    </row>
    <row r="340" spans="2:28" x14ac:dyDescent="0.25">
      <c r="B340" s="187"/>
      <c r="C340" s="187"/>
      <c r="D340" s="187"/>
      <c r="E340" s="187"/>
      <c r="F340" s="187"/>
      <c r="G340" s="187"/>
      <c r="H340" s="527"/>
      <c r="I340" s="187"/>
      <c r="J340" s="187"/>
      <c r="K340" s="528"/>
      <c r="L340" s="187"/>
      <c r="M340" s="187"/>
      <c r="N340" s="187"/>
      <c r="O340" s="187"/>
      <c r="P340" s="529"/>
      <c r="Q340" s="187"/>
      <c r="R340" s="187"/>
      <c r="S340" s="187"/>
      <c r="T340" s="187"/>
      <c r="U340" s="187"/>
      <c r="V340" s="187"/>
      <c r="W340" s="187"/>
      <c r="X340" s="530"/>
      <c r="Y340" s="187"/>
      <c r="Z340" s="187"/>
      <c r="AA340" s="530"/>
      <c r="AB340" s="187"/>
    </row>
    <row r="341" spans="2:28" x14ac:dyDescent="0.25">
      <c r="B341" s="187"/>
      <c r="C341" s="187"/>
      <c r="D341" s="187"/>
      <c r="E341" s="187"/>
      <c r="F341" s="187"/>
      <c r="G341" s="187"/>
      <c r="H341" s="527"/>
      <c r="I341" s="187"/>
      <c r="J341" s="187"/>
      <c r="K341" s="528"/>
      <c r="L341" s="187"/>
      <c r="M341" s="187"/>
      <c r="N341" s="187"/>
      <c r="O341" s="187"/>
      <c r="P341" s="529"/>
      <c r="Q341" s="187"/>
      <c r="R341" s="187"/>
      <c r="S341" s="187"/>
      <c r="T341" s="187"/>
      <c r="U341" s="187"/>
      <c r="V341" s="187"/>
      <c r="W341" s="187"/>
      <c r="X341" s="530"/>
      <c r="Y341" s="187"/>
      <c r="Z341" s="187"/>
      <c r="AA341" s="530"/>
      <c r="AB341" s="187"/>
    </row>
    <row r="342" spans="2:28" x14ac:dyDescent="0.25">
      <c r="B342" s="187"/>
      <c r="C342" s="187"/>
      <c r="D342" s="187"/>
      <c r="E342" s="187"/>
      <c r="F342" s="187"/>
      <c r="G342" s="187"/>
      <c r="H342" s="527"/>
      <c r="I342" s="187"/>
      <c r="J342" s="187"/>
      <c r="K342" s="528"/>
      <c r="L342" s="187"/>
      <c r="M342" s="187"/>
      <c r="N342" s="187"/>
      <c r="O342" s="187"/>
      <c r="P342" s="529"/>
      <c r="Q342" s="187"/>
      <c r="R342" s="187"/>
      <c r="S342" s="187"/>
      <c r="T342" s="187"/>
      <c r="U342" s="187"/>
      <c r="V342" s="187"/>
      <c r="W342" s="187"/>
      <c r="X342" s="530"/>
      <c r="Y342" s="187"/>
      <c r="Z342" s="187"/>
      <c r="AA342" s="530"/>
      <c r="AB342" s="187"/>
    </row>
    <row r="343" spans="2:28" x14ac:dyDescent="0.25">
      <c r="B343" s="187"/>
      <c r="C343" s="187"/>
      <c r="D343" s="187"/>
      <c r="E343" s="187"/>
      <c r="F343" s="187"/>
      <c r="G343" s="187"/>
      <c r="H343" s="527"/>
      <c r="I343" s="187"/>
      <c r="J343" s="187"/>
      <c r="K343" s="528"/>
      <c r="L343" s="187"/>
      <c r="M343" s="187"/>
      <c r="N343" s="187"/>
      <c r="O343" s="187"/>
      <c r="P343" s="529"/>
      <c r="Q343" s="187"/>
      <c r="R343" s="187"/>
      <c r="S343" s="187"/>
      <c r="T343" s="187"/>
      <c r="U343" s="187"/>
      <c r="V343" s="187"/>
      <c r="W343" s="187"/>
      <c r="X343" s="530"/>
      <c r="Y343" s="187"/>
      <c r="Z343" s="187"/>
      <c r="AA343" s="530"/>
      <c r="AB343" s="187"/>
    </row>
    <row r="344" spans="2:28" x14ac:dyDescent="0.25">
      <c r="B344" s="187"/>
      <c r="C344" s="187"/>
      <c r="D344" s="187"/>
      <c r="E344" s="187"/>
      <c r="F344" s="187"/>
      <c r="G344" s="187"/>
      <c r="H344" s="527"/>
      <c r="I344" s="187"/>
      <c r="J344" s="187"/>
      <c r="K344" s="528"/>
      <c r="L344" s="187"/>
      <c r="M344" s="187"/>
      <c r="N344" s="187"/>
      <c r="O344" s="187"/>
      <c r="P344" s="529"/>
      <c r="Q344" s="187"/>
      <c r="R344" s="187"/>
      <c r="S344" s="187"/>
      <c r="T344" s="187"/>
      <c r="U344" s="187"/>
      <c r="V344" s="187"/>
      <c r="W344" s="187"/>
      <c r="X344" s="530"/>
      <c r="Y344" s="187"/>
      <c r="Z344" s="187"/>
      <c r="AA344" s="530"/>
      <c r="AB344" s="187"/>
    </row>
    <row r="345" spans="2:28" x14ac:dyDescent="0.25">
      <c r="B345" s="187"/>
      <c r="C345" s="187"/>
      <c r="D345" s="187"/>
      <c r="E345" s="187"/>
      <c r="F345" s="187"/>
      <c r="G345" s="187"/>
      <c r="H345" s="527"/>
      <c r="I345" s="187"/>
      <c r="J345" s="187"/>
      <c r="K345" s="528"/>
      <c r="L345" s="187"/>
      <c r="M345" s="187"/>
      <c r="N345" s="187"/>
      <c r="O345" s="187"/>
      <c r="P345" s="529"/>
      <c r="Q345" s="187"/>
      <c r="R345" s="187"/>
      <c r="S345" s="187"/>
      <c r="T345" s="187"/>
      <c r="U345" s="187"/>
      <c r="V345" s="187"/>
      <c r="W345" s="187"/>
      <c r="X345" s="530"/>
      <c r="Y345" s="187"/>
      <c r="Z345" s="187"/>
      <c r="AA345" s="530"/>
      <c r="AB345" s="187"/>
    </row>
    <row r="346" spans="2:28" x14ac:dyDescent="0.25">
      <c r="B346" s="187"/>
      <c r="C346" s="187"/>
      <c r="D346" s="187"/>
      <c r="E346" s="187"/>
      <c r="F346" s="187"/>
      <c r="G346" s="187"/>
      <c r="H346" s="531"/>
      <c r="I346" s="187"/>
      <c r="J346" s="187"/>
      <c r="K346" s="528"/>
      <c r="L346" s="187"/>
      <c r="M346" s="187"/>
      <c r="N346" s="187"/>
      <c r="O346" s="187"/>
      <c r="P346" s="529"/>
      <c r="Q346" s="187"/>
      <c r="R346" s="187"/>
      <c r="S346" s="187"/>
      <c r="T346" s="187"/>
      <c r="U346" s="187"/>
      <c r="V346" s="187"/>
      <c r="W346" s="187"/>
      <c r="X346" s="530"/>
      <c r="Y346" s="187"/>
      <c r="Z346" s="187"/>
      <c r="AA346" s="530"/>
      <c r="AB346" s="187"/>
    </row>
    <row r="347" spans="2:28" x14ac:dyDescent="0.25">
      <c r="B347" s="187"/>
      <c r="C347" s="187"/>
      <c r="D347" s="187"/>
      <c r="E347" s="187"/>
      <c r="F347" s="187"/>
      <c r="G347" s="187"/>
      <c r="H347" s="531"/>
      <c r="I347" s="187"/>
      <c r="J347" s="187"/>
      <c r="K347" s="528"/>
      <c r="L347" s="187"/>
      <c r="M347" s="187"/>
      <c r="N347" s="187"/>
      <c r="O347" s="187"/>
      <c r="P347" s="529"/>
      <c r="Q347" s="187"/>
      <c r="R347" s="187"/>
      <c r="S347" s="187"/>
      <c r="T347" s="187"/>
      <c r="U347" s="187"/>
      <c r="V347" s="187"/>
      <c r="W347" s="187"/>
      <c r="X347" s="530"/>
      <c r="Y347" s="187"/>
      <c r="Z347" s="187"/>
      <c r="AA347" s="530"/>
      <c r="AB347" s="187"/>
    </row>
    <row r="348" spans="2:28" x14ac:dyDescent="0.25">
      <c r="B348" s="187"/>
      <c r="C348" s="187"/>
      <c r="D348" s="187"/>
      <c r="E348" s="187"/>
      <c r="F348" s="187"/>
      <c r="G348" s="187"/>
      <c r="H348" s="531"/>
      <c r="I348" s="187"/>
      <c r="J348" s="187"/>
      <c r="K348" s="528"/>
      <c r="L348" s="187"/>
      <c r="M348" s="187"/>
      <c r="N348" s="187"/>
      <c r="O348" s="187"/>
      <c r="P348" s="529"/>
      <c r="Q348" s="187"/>
      <c r="R348" s="187"/>
      <c r="S348" s="187"/>
      <c r="T348" s="187"/>
      <c r="U348" s="187"/>
      <c r="V348" s="187"/>
      <c r="W348" s="187"/>
      <c r="X348" s="530"/>
      <c r="Y348" s="187"/>
      <c r="Z348" s="187"/>
      <c r="AA348" s="530"/>
      <c r="AB348" s="187"/>
    </row>
    <row r="349" spans="2:28" x14ac:dyDescent="0.25">
      <c r="B349" s="187"/>
      <c r="C349" s="187"/>
      <c r="D349" s="187"/>
      <c r="E349" s="187"/>
      <c r="F349" s="187"/>
      <c r="G349" s="187"/>
      <c r="H349" s="531"/>
      <c r="I349" s="187"/>
      <c r="J349" s="187"/>
      <c r="K349" s="528"/>
      <c r="L349" s="187"/>
      <c r="M349" s="187"/>
      <c r="N349" s="187"/>
      <c r="O349" s="187"/>
      <c r="P349" s="529"/>
      <c r="Q349" s="187"/>
      <c r="R349" s="187"/>
      <c r="S349" s="187"/>
      <c r="T349" s="187"/>
      <c r="U349" s="187"/>
      <c r="V349" s="187"/>
      <c r="W349" s="187"/>
      <c r="X349" s="530"/>
      <c r="Y349" s="187"/>
      <c r="Z349" s="187"/>
      <c r="AA349" s="530"/>
      <c r="AB349" s="187"/>
    </row>
    <row r="350" spans="2:28" x14ac:dyDescent="0.25">
      <c r="B350" s="187"/>
      <c r="C350" s="187"/>
      <c r="D350" s="187"/>
      <c r="E350" s="187"/>
      <c r="F350" s="187"/>
      <c r="G350" s="187"/>
      <c r="H350" s="531"/>
      <c r="I350" s="187"/>
      <c r="J350" s="187"/>
      <c r="K350" s="528"/>
      <c r="L350" s="187"/>
      <c r="M350" s="187"/>
      <c r="N350" s="187"/>
      <c r="O350" s="187"/>
      <c r="P350" s="529"/>
      <c r="Q350" s="187"/>
      <c r="R350" s="187"/>
      <c r="S350" s="187"/>
      <c r="T350" s="187"/>
      <c r="U350" s="187"/>
      <c r="V350" s="187"/>
      <c r="W350" s="187"/>
      <c r="X350" s="530"/>
      <c r="Y350" s="187"/>
      <c r="Z350" s="187"/>
      <c r="AA350" s="530"/>
      <c r="AB350" s="187"/>
    </row>
    <row r="351" spans="2:28" x14ac:dyDescent="0.25">
      <c r="B351" s="187"/>
      <c r="C351" s="187"/>
      <c r="D351" s="187"/>
      <c r="E351" s="187"/>
      <c r="F351" s="187"/>
      <c r="G351" s="187"/>
      <c r="H351" s="531"/>
      <c r="I351" s="187"/>
      <c r="J351" s="187"/>
      <c r="K351" s="528"/>
      <c r="L351" s="187"/>
      <c r="M351" s="187"/>
      <c r="N351" s="187"/>
      <c r="O351" s="187"/>
      <c r="P351" s="529"/>
      <c r="Q351" s="187"/>
      <c r="R351" s="187"/>
      <c r="S351" s="187"/>
      <c r="T351" s="187"/>
      <c r="U351" s="187"/>
      <c r="V351" s="187"/>
      <c r="W351" s="187"/>
      <c r="X351" s="530"/>
      <c r="Y351" s="187"/>
      <c r="Z351" s="187"/>
      <c r="AA351" s="530"/>
      <c r="AB351" s="187"/>
    </row>
    <row r="352" spans="2:28" x14ac:dyDescent="0.25">
      <c r="B352" s="187"/>
      <c r="C352" s="187"/>
      <c r="D352" s="187"/>
      <c r="E352" s="187"/>
      <c r="F352" s="187"/>
      <c r="G352" s="187"/>
      <c r="H352" s="531"/>
      <c r="I352" s="187"/>
      <c r="J352" s="187"/>
      <c r="K352" s="528"/>
      <c r="L352" s="187"/>
      <c r="M352" s="187"/>
      <c r="N352" s="187"/>
      <c r="O352" s="187"/>
      <c r="P352" s="529"/>
      <c r="Q352" s="187"/>
      <c r="R352" s="187"/>
      <c r="S352" s="187"/>
      <c r="T352" s="187"/>
      <c r="U352" s="187"/>
      <c r="V352" s="187"/>
      <c r="W352" s="187"/>
      <c r="X352" s="530"/>
      <c r="Y352" s="187"/>
      <c r="Z352" s="187"/>
      <c r="AA352" s="530"/>
      <c r="AB352" s="187"/>
    </row>
    <row r="353" spans="2:28" x14ac:dyDescent="0.25">
      <c r="B353" s="187"/>
      <c r="C353" s="187"/>
      <c r="D353" s="187"/>
      <c r="E353" s="187"/>
      <c r="F353" s="187"/>
      <c r="G353" s="187"/>
      <c r="H353" s="531"/>
      <c r="I353" s="187"/>
      <c r="J353" s="187"/>
      <c r="K353" s="528"/>
      <c r="L353" s="187"/>
      <c r="M353" s="187"/>
      <c r="N353" s="187"/>
      <c r="O353" s="187"/>
      <c r="P353" s="529"/>
      <c r="Q353" s="187"/>
      <c r="R353" s="187"/>
      <c r="S353" s="187"/>
      <c r="T353" s="187"/>
      <c r="U353" s="187"/>
      <c r="V353" s="187"/>
      <c r="W353" s="187"/>
      <c r="X353" s="530"/>
      <c r="Y353" s="187"/>
      <c r="Z353" s="187"/>
      <c r="AA353" s="530"/>
      <c r="AB353" s="187"/>
    </row>
    <row r="354" spans="2:28" x14ac:dyDescent="0.25">
      <c r="B354" s="187"/>
      <c r="C354" s="187"/>
      <c r="D354" s="187"/>
      <c r="E354" s="187"/>
      <c r="F354" s="187"/>
      <c r="G354" s="187"/>
      <c r="H354" s="531"/>
      <c r="I354" s="187"/>
      <c r="J354" s="187"/>
      <c r="K354" s="528"/>
      <c r="L354" s="187"/>
      <c r="M354" s="187"/>
      <c r="N354" s="187"/>
      <c r="O354" s="187"/>
      <c r="P354" s="529"/>
      <c r="Q354" s="187"/>
      <c r="R354" s="187"/>
      <c r="S354" s="187"/>
      <c r="T354" s="187"/>
      <c r="U354" s="187"/>
      <c r="V354" s="187"/>
      <c r="W354" s="187"/>
      <c r="X354" s="530"/>
      <c r="Y354" s="187"/>
      <c r="Z354" s="187"/>
      <c r="AA354" s="530"/>
      <c r="AB354" s="187"/>
    </row>
    <row r="355" spans="2:28" x14ac:dyDescent="0.25">
      <c r="B355" s="187"/>
      <c r="C355" s="187"/>
      <c r="D355" s="187"/>
      <c r="E355" s="187"/>
      <c r="F355" s="187"/>
      <c r="G355" s="187"/>
      <c r="H355" s="531"/>
      <c r="I355" s="187"/>
      <c r="J355" s="187"/>
      <c r="K355" s="528"/>
      <c r="L355" s="187"/>
      <c r="M355" s="187"/>
      <c r="N355" s="187"/>
      <c r="O355" s="187"/>
      <c r="P355" s="529"/>
      <c r="Q355" s="187"/>
      <c r="R355" s="187"/>
      <c r="S355" s="187"/>
      <c r="T355" s="187"/>
      <c r="U355" s="187"/>
      <c r="V355" s="187"/>
      <c r="W355" s="187"/>
      <c r="X355" s="530"/>
      <c r="Y355" s="187"/>
      <c r="Z355" s="187"/>
      <c r="AA355" s="530"/>
      <c r="AB355" s="187"/>
    </row>
    <row r="356" spans="2:28" x14ac:dyDescent="0.25">
      <c r="B356" s="187"/>
      <c r="C356" s="187"/>
      <c r="D356" s="187"/>
      <c r="E356" s="187"/>
      <c r="F356" s="187"/>
      <c r="G356" s="187"/>
      <c r="H356" s="531"/>
      <c r="I356" s="187"/>
      <c r="J356" s="187"/>
      <c r="K356" s="528"/>
      <c r="L356" s="187"/>
      <c r="M356" s="187"/>
      <c r="N356" s="187"/>
      <c r="O356" s="187"/>
      <c r="P356" s="529"/>
      <c r="Q356" s="187"/>
      <c r="R356" s="187"/>
      <c r="S356" s="187"/>
      <c r="T356" s="187"/>
      <c r="U356" s="187"/>
      <c r="V356" s="187"/>
      <c r="W356" s="187"/>
      <c r="X356" s="530"/>
      <c r="Y356" s="187"/>
      <c r="Z356" s="187"/>
      <c r="AA356" s="530"/>
      <c r="AB356" s="187"/>
    </row>
    <row r="357" spans="2:28" x14ac:dyDescent="0.25">
      <c r="B357" s="187"/>
      <c r="C357" s="187"/>
      <c r="D357" s="187"/>
      <c r="E357" s="187"/>
      <c r="F357" s="187"/>
      <c r="G357" s="187"/>
      <c r="H357" s="531"/>
      <c r="I357" s="187"/>
      <c r="J357" s="187"/>
      <c r="K357" s="528"/>
      <c r="L357" s="187"/>
      <c r="M357" s="187"/>
      <c r="N357" s="187"/>
      <c r="O357" s="187"/>
      <c r="P357" s="529"/>
      <c r="Q357" s="187"/>
      <c r="R357" s="187"/>
      <c r="S357" s="187"/>
      <c r="T357" s="187"/>
      <c r="U357" s="187"/>
      <c r="V357" s="187"/>
      <c r="W357" s="187"/>
      <c r="X357" s="530"/>
      <c r="Y357" s="187"/>
      <c r="Z357" s="187"/>
      <c r="AA357" s="530"/>
      <c r="AB357" s="187"/>
    </row>
    <row r="358" spans="2:28" x14ac:dyDescent="0.25">
      <c r="B358" s="187"/>
      <c r="C358" s="187"/>
      <c r="D358" s="187"/>
      <c r="E358" s="187"/>
      <c r="F358" s="187"/>
      <c r="G358" s="187"/>
      <c r="H358" s="531"/>
      <c r="I358" s="187"/>
      <c r="J358" s="187"/>
      <c r="K358" s="528"/>
      <c r="L358" s="187"/>
      <c r="M358" s="187"/>
      <c r="N358" s="187"/>
      <c r="O358" s="187"/>
      <c r="P358" s="529"/>
      <c r="Q358" s="187"/>
      <c r="R358" s="187"/>
      <c r="S358" s="187"/>
      <c r="T358" s="187"/>
      <c r="U358" s="187"/>
      <c r="V358" s="187"/>
      <c r="W358" s="187"/>
      <c r="X358" s="530"/>
      <c r="Y358" s="187"/>
      <c r="Z358" s="187"/>
      <c r="AA358" s="530"/>
      <c r="AB358" s="187"/>
    </row>
    <row r="359" spans="2:28" x14ac:dyDescent="0.25">
      <c r="B359" s="187"/>
      <c r="C359" s="187"/>
      <c r="D359" s="187"/>
      <c r="E359" s="187"/>
      <c r="F359" s="187"/>
      <c r="G359" s="187"/>
      <c r="H359" s="531"/>
      <c r="I359" s="187"/>
      <c r="J359" s="187"/>
      <c r="K359" s="528"/>
      <c r="L359" s="187"/>
      <c r="M359" s="187"/>
      <c r="N359" s="187"/>
      <c r="O359" s="187"/>
      <c r="P359" s="529"/>
      <c r="Q359" s="187"/>
      <c r="R359" s="187"/>
      <c r="S359" s="187"/>
      <c r="T359" s="187"/>
      <c r="U359" s="187"/>
      <c r="V359" s="187"/>
      <c r="W359" s="187"/>
      <c r="X359" s="530"/>
      <c r="Y359" s="187"/>
      <c r="Z359" s="187"/>
      <c r="AA359" s="530"/>
      <c r="AB359" s="187"/>
    </row>
    <row r="360" spans="2:28" x14ac:dyDescent="0.25">
      <c r="B360" s="187"/>
      <c r="C360" s="187"/>
      <c r="D360" s="187"/>
      <c r="E360" s="187"/>
      <c r="F360" s="187"/>
      <c r="G360" s="187"/>
      <c r="H360" s="531"/>
      <c r="I360" s="187"/>
      <c r="J360" s="187"/>
      <c r="K360" s="528"/>
      <c r="L360" s="187"/>
      <c r="M360" s="187"/>
      <c r="N360" s="187"/>
      <c r="O360" s="187"/>
      <c r="P360" s="529"/>
      <c r="Q360" s="187"/>
      <c r="R360" s="187"/>
      <c r="S360" s="187"/>
      <c r="T360" s="187"/>
      <c r="U360" s="187"/>
      <c r="V360" s="187"/>
      <c r="W360" s="187"/>
      <c r="X360" s="530"/>
      <c r="Y360" s="187"/>
      <c r="Z360" s="187"/>
      <c r="AA360" s="530"/>
      <c r="AB360" s="187"/>
    </row>
    <row r="361" spans="2:28" x14ac:dyDescent="0.25">
      <c r="B361" s="187"/>
      <c r="C361" s="187"/>
      <c r="D361" s="187"/>
      <c r="E361" s="187"/>
      <c r="F361" s="187"/>
      <c r="G361" s="187"/>
      <c r="H361" s="531"/>
      <c r="I361" s="187"/>
      <c r="J361" s="187"/>
      <c r="K361" s="528"/>
      <c r="L361" s="187"/>
      <c r="M361" s="187"/>
      <c r="N361" s="187"/>
      <c r="O361" s="187"/>
      <c r="P361" s="529"/>
      <c r="Q361" s="187"/>
      <c r="R361" s="187"/>
      <c r="S361" s="187"/>
      <c r="T361" s="187"/>
      <c r="U361" s="187"/>
      <c r="V361" s="187"/>
      <c r="W361" s="187"/>
      <c r="X361" s="530"/>
      <c r="Y361" s="187"/>
      <c r="Z361" s="187"/>
      <c r="AA361" s="530"/>
      <c r="AB361" s="187"/>
    </row>
    <row r="362" spans="2:28" x14ac:dyDescent="0.25">
      <c r="B362" s="187"/>
      <c r="C362" s="187"/>
      <c r="D362" s="187"/>
      <c r="E362" s="187"/>
      <c r="F362" s="187"/>
      <c r="G362" s="187"/>
      <c r="H362" s="531"/>
      <c r="I362" s="187"/>
      <c r="J362" s="187"/>
      <c r="K362" s="528"/>
      <c r="L362" s="187"/>
      <c r="M362" s="187"/>
      <c r="N362" s="187"/>
      <c r="O362" s="187"/>
      <c r="P362" s="529"/>
      <c r="Q362" s="187"/>
      <c r="R362" s="187"/>
      <c r="S362" s="187"/>
      <c r="T362" s="187"/>
      <c r="U362" s="187"/>
      <c r="V362" s="187"/>
      <c r="W362" s="187"/>
      <c r="X362" s="530"/>
      <c r="Y362" s="187"/>
      <c r="Z362" s="187"/>
      <c r="AA362" s="530"/>
      <c r="AB362" s="187"/>
    </row>
    <row r="363" spans="2:28" x14ac:dyDescent="0.25">
      <c r="B363" s="187"/>
      <c r="C363" s="187"/>
      <c r="D363" s="187"/>
      <c r="E363" s="187"/>
      <c r="F363" s="187"/>
      <c r="G363" s="187"/>
      <c r="H363" s="531"/>
      <c r="I363" s="187"/>
      <c r="J363" s="187"/>
      <c r="K363" s="528"/>
      <c r="L363" s="187"/>
      <c r="M363" s="187"/>
      <c r="N363" s="187"/>
      <c r="O363" s="187"/>
      <c r="P363" s="529"/>
      <c r="Q363" s="187"/>
      <c r="R363" s="187"/>
      <c r="S363" s="187"/>
      <c r="T363" s="187"/>
      <c r="U363" s="187"/>
      <c r="V363" s="187"/>
      <c r="W363" s="187"/>
      <c r="X363" s="530"/>
      <c r="Y363" s="187"/>
      <c r="Z363" s="187"/>
      <c r="AA363" s="530"/>
      <c r="AB363" s="187"/>
    </row>
    <row r="364" spans="2:28" x14ac:dyDescent="0.25">
      <c r="B364" s="187"/>
      <c r="C364" s="187"/>
      <c r="D364" s="187"/>
      <c r="E364" s="187"/>
      <c r="F364" s="187"/>
      <c r="G364" s="187"/>
      <c r="H364" s="531"/>
      <c r="I364" s="187"/>
      <c r="J364" s="187"/>
      <c r="K364" s="528"/>
      <c r="L364" s="187"/>
      <c r="M364" s="187"/>
      <c r="N364" s="187"/>
      <c r="O364" s="187"/>
      <c r="P364" s="529"/>
      <c r="Q364" s="187"/>
      <c r="R364" s="187"/>
      <c r="S364" s="187"/>
      <c r="T364" s="187"/>
      <c r="U364" s="187"/>
      <c r="V364" s="187"/>
      <c r="W364" s="187"/>
      <c r="X364" s="530"/>
      <c r="Y364" s="187"/>
      <c r="Z364" s="187"/>
      <c r="AA364" s="530"/>
      <c r="AB364" s="187"/>
    </row>
    <row r="365" spans="2:28" x14ac:dyDescent="0.25">
      <c r="B365" s="187"/>
      <c r="C365" s="187"/>
      <c r="D365" s="187"/>
      <c r="E365" s="187"/>
      <c r="F365" s="187"/>
      <c r="G365" s="187"/>
      <c r="H365" s="531"/>
      <c r="I365" s="187"/>
      <c r="J365" s="187"/>
      <c r="K365" s="528"/>
      <c r="L365" s="187"/>
      <c r="M365" s="187"/>
      <c r="N365" s="187"/>
      <c r="O365" s="187"/>
      <c r="P365" s="529"/>
      <c r="Q365" s="187"/>
      <c r="R365" s="187"/>
      <c r="S365" s="187"/>
      <c r="T365" s="187"/>
      <c r="U365" s="187"/>
      <c r="V365" s="187"/>
      <c r="W365" s="187"/>
      <c r="X365" s="530"/>
      <c r="Y365" s="187"/>
      <c r="Z365" s="187"/>
      <c r="AA365" s="530"/>
      <c r="AB365" s="187"/>
    </row>
    <row r="366" spans="2:28" x14ac:dyDescent="0.25">
      <c r="B366" s="187"/>
      <c r="C366" s="187"/>
      <c r="D366" s="187"/>
      <c r="E366" s="187"/>
      <c r="F366" s="187"/>
      <c r="G366" s="187"/>
      <c r="H366" s="531"/>
      <c r="I366" s="187"/>
      <c r="J366" s="187"/>
      <c r="K366" s="528"/>
      <c r="L366" s="187"/>
      <c r="M366" s="187"/>
      <c r="N366" s="187"/>
      <c r="O366" s="187"/>
      <c r="P366" s="529"/>
      <c r="Q366" s="187"/>
      <c r="R366" s="187"/>
      <c r="S366" s="187"/>
      <c r="T366" s="187"/>
      <c r="U366" s="187"/>
      <c r="V366" s="187"/>
      <c r="W366" s="187"/>
      <c r="X366" s="530"/>
      <c r="Y366" s="187"/>
      <c r="Z366" s="187"/>
      <c r="AA366" s="530"/>
      <c r="AB366" s="187"/>
    </row>
    <row r="367" spans="2:28" x14ac:dyDescent="0.25">
      <c r="B367" s="187"/>
      <c r="C367" s="187"/>
      <c r="D367" s="187"/>
      <c r="E367" s="187"/>
      <c r="F367" s="187"/>
      <c r="G367" s="187"/>
      <c r="H367" s="531"/>
      <c r="I367" s="187"/>
      <c r="J367" s="187"/>
      <c r="K367" s="528"/>
      <c r="L367" s="187"/>
      <c r="M367" s="187"/>
      <c r="N367" s="187"/>
      <c r="O367" s="187"/>
      <c r="P367" s="529"/>
      <c r="Q367" s="187"/>
      <c r="R367" s="187"/>
      <c r="S367" s="187"/>
      <c r="T367" s="187"/>
      <c r="U367" s="187"/>
      <c r="V367" s="187"/>
      <c r="W367" s="187"/>
      <c r="X367" s="530"/>
      <c r="Y367" s="187"/>
      <c r="Z367" s="187"/>
      <c r="AA367" s="530"/>
      <c r="AB367" s="187"/>
    </row>
    <row r="368" spans="2:28" x14ac:dyDescent="0.25">
      <c r="B368" s="187"/>
      <c r="C368" s="187"/>
      <c r="D368" s="187"/>
      <c r="E368" s="187"/>
      <c r="F368" s="187"/>
      <c r="G368" s="187"/>
      <c r="H368" s="531"/>
      <c r="I368" s="187"/>
      <c r="J368" s="187"/>
      <c r="K368" s="528"/>
      <c r="L368" s="187"/>
      <c r="M368" s="187"/>
      <c r="N368" s="187"/>
      <c r="O368" s="187"/>
      <c r="P368" s="529"/>
      <c r="Q368" s="187"/>
      <c r="R368" s="187"/>
      <c r="S368" s="187"/>
      <c r="T368" s="187"/>
      <c r="U368" s="187"/>
      <c r="V368" s="187"/>
      <c r="W368" s="187"/>
      <c r="X368" s="530"/>
      <c r="Y368" s="187"/>
      <c r="Z368" s="187"/>
      <c r="AA368" s="530"/>
      <c r="AB368" s="187"/>
    </row>
    <row r="369" spans="2:28" x14ac:dyDescent="0.25">
      <c r="B369" s="187"/>
      <c r="C369" s="187"/>
      <c r="D369" s="187"/>
      <c r="E369" s="187"/>
      <c r="F369" s="187"/>
      <c r="G369" s="187"/>
      <c r="H369" s="531"/>
      <c r="I369" s="187"/>
      <c r="J369" s="187"/>
      <c r="K369" s="528"/>
      <c r="L369" s="187"/>
      <c r="M369" s="187"/>
      <c r="N369" s="187"/>
      <c r="O369" s="187"/>
      <c r="P369" s="529"/>
      <c r="Q369" s="187"/>
      <c r="R369" s="187"/>
      <c r="S369" s="187"/>
      <c r="T369" s="187"/>
      <c r="U369" s="187"/>
      <c r="V369" s="187"/>
      <c r="W369" s="187"/>
      <c r="X369" s="530"/>
      <c r="Y369" s="187"/>
      <c r="Z369" s="187"/>
      <c r="AA369" s="530"/>
      <c r="AB369" s="187"/>
    </row>
    <row r="370" spans="2:28" x14ac:dyDescent="0.25">
      <c r="B370" s="187"/>
      <c r="C370" s="187"/>
      <c r="D370" s="187"/>
      <c r="E370" s="187"/>
      <c r="F370" s="187"/>
      <c r="G370" s="187"/>
      <c r="H370" s="531"/>
      <c r="I370" s="187"/>
      <c r="J370" s="187"/>
      <c r="K370" s="528"/>
      <c r="L370" s="187"/>
      <c r="M370" s="187"/>
      <c r="N370" s="187"/>
      <c r="O370" s="187"/>
      <c r="P370" s="529"/>
      <c r="Q370" s="187"/>
      <c r="R370" s="187"/>
      <c r="S370" s="187"/>
      <c r="T370" s="187"/>
      <c r="U370" s="187"/>
      <c r="V370" s="187"/>
      <c r="W370" s="187"/>
      <c r="X370" s="530"/>
      <c r="Y370" s="187"/>
      <c r="Z370" s="187"/>
      <c r="AA370" s="530"/>
      <c r="AB370" s="187"/>
    </row>
    <row r="371" spans="2:28" x14ac:dyDescent="0.25">
      <c r="B371" s="187"/>
      <c r="C371" s="187"/>
      <c r="D371" s="187"/>
      <c r="E371" s="187"/>
      <c r="F371" s="187"/>
      <c r="G371" s="187"/>
      <c r="H371" s="531"/>
      <c r="I371" s="187"/>
      <c r="J371" s="187"/>
      <c r="K371" s="528"/>
      <c r="L371" s="187"/>
      <c r="M371" s="187"/>
      <c r="N371" s="187"/>
      <c r="O371" s="187"/>
      <c r="P371" s="529"/>
      <c r="Q371" s="187"/>
      <c r="R371" s="187"/>
      <c r="S371" s="187"/>
      <c r="T371" s="187"/>
      <c r="U371" s="187"/>
      <c r="V371" s="187"/>
      <c r="W371" s="187"/>
      <c r="X371" s="530"/>
      <c r="Y371" s="187"/>
      <c r="Z371" s="187"/>
      <c r="AA371" s="530"/>
      <c r="AB371" s="187"/>
    </row>
    <row r="372" spans="2:28" x14ac:dyDescent="0.25">
      <c r="B372" s="187"/>
      <c r="C372" s="187"/>
      <c r="D372" s="187"/>
      <c r="E372" s="187"/>
      <c r="F372" s="187"/>
      <c r="G372" s="187"/>
      <c r="H372" s="531"/>
      <c r="I372" s="187"/>
      <c r="J372" s="187"/>
      <c r="K372" s="528"/>
      <c r="L372" s="187"/>
      <c r="M372" s="187"/>
      <c r="N372" s="187"/>
      <c r="O372" s="187"/>
      <c r="P372" s="529"/>
      <c r="Q372" s="187"/>
      <c r="R372" s="187"/>
      <c r="S372" s="187"/>
      <c r="T372" s="187"/>
      <c r="U372" s="187"/>
      <c r="V372" s="187"/>
      <c r="W372" s="187"/>
      <c r="X372" s="530"/>
      <c r="Y372" s="187"/>
      <c r="Z372" s="187"/>
      <c r="AA372" s="530"/>
      <c r="AB372" s="187"/>
    </row>
    <row r="373" spans="2:28" x14ac:dyDescent="0.25">
      <c r="B373" s="187"/>
      <c r="C373" s="187"/>
      <c r="D373" s="187"/>
      <c r="E373" s="187"/>
      <c r="F373" s="187"/>
      <c r="G373" s="187"/>
      <c r="H373" s="531"/>
      <c r="I373" s="187"/>
      <c r="J373" s="187"/>
      <c r="K373" s="528"/>
      <c r="L373" s="187"/>
      <c r="M373" s="187"/>
      <c r="N373" s="187"/>
      <c r="O373" s="187"/>
      <c r="P373" s="529"/>
      <c r="Q373" s="187"/>
      <c r="R373" s="187"/>
      <c r="S373" s="187"/>
      <c r="T373" s="187"/>
      <c r="U373" s="187"/>
      <c r="V373" s="187"/>
      <c r="W373" s="187"/>
      <c r="X373" s="530"/>
      <c r="Y373" s="187"/>
      <c r="Z373" s="187"/>
      <c r="AA373" s="530"/>
      <c r="AB373" s="187"/>
    </row>
    <row r="374" spans="2:28" x14ac:dyDescent="0.25">
      <c r="B374" s="187"/>
      <c r="C374" s="187"/>
      <c r="D374" s="187"/>
      <c r="E374" s="187"/>
      <c r="F374" s="187"/>
      <c r="G374" s="187"/>
      <c r="H374" s="531"/>
      <c r="I374" s="187"/>
      <c r="J374" s="187"/>
      <c r="K374" s="528"/>
      <c r="L374" s="187"/>
      <c r="M374" s="187"/>
      <c r="N374" s="187"/>
      <c r="O374" s="187"/>
      <c r="P374" s="529"/>
      <c r="Q374" s="187"/>
      <c r="R374" s="187"/>
      <c r="S374" s="187"/>
      <c r="T374" s="187"/>
      <c r="U374" s="187"/>
      <c r="V374" s="187"/>
      <c r="W374" s="187"/>
      <c r="X374" s="530"/>
      <c r="Y374" s="187"/>
      <c r="Z374" s="187"/>
      <c r="AA374" s="530"/>
      <c r="AB374" s="187"/>
    </row>
    <row r="375" spans="2:28" x14ac:dyDescent="0.25">
      <c r="B375" s="187"/>
      <c r="C375" s="187"/>
      <c r="D375" s="187"/>
      <c r="E375" s="187"/>
      <c r="F375" s="187"/>
      <c r="G375" s="187"/>
      <c r="H375" s="531"/>
      <c r="I375" s="187"/>
      <c r="J375" s="187"/>
      <c r="K375" s="528"/>
      <c r="L375" s="187"/>
      <c r="M375" s="187"/>
      <c r="N375" s="187"/>
      <c r="O375" s="187"/>
      <c r="P375" s="529"/>
      <c r="Q375" s="187"/>
      <c r="R375" s="187"/>
      <c r="S375" s="187"/>
      <c r="T375" s="187"/>
      <c r="U375" s="187"/>
      <c r="V375" s="187"/>
      <c r="W375" s="187"/>
      <c r="X375" s="530"/>
      <c r="Y375" s="187"/>
      <c r="Z375" s="187"/>
      <c r="AA375" s="530"/>
      <c r="AB375" s="187"/>
    </row>
    <row r="376" spans="2:28" x14ac:dyDescent="0.25">
      <c r="B376" s="187"/>
      <c r="C376" s="187"/>
      <c r="D376" s="187"/>
      <c r="E376" s="187"/>
      <c r="F376" s="187"/>
      <c r="G376" s="187"/>
      <c r="H376" s="531"/>
      <c r="I376" s="187"/>
      <c r="J376" s="187"/>
      <c r="K376" s="528"/>
      <c r="L376" s="187"/>
      <c r="M376" s="187"/>
      <c r="N376" s="187"/>
      <c r="O376" s="187"/>
      <c r="P376" s="529"/>
      <c r="Q376" s="187"/>
      <c r="R376" s="187"/>
      <c r="S376" s="187"/>
      <c r="T376" s="187"/>
      <c r="U376" s="187"/>
      <c r="V376" s="187"/>
      <c r="W376" s="187"/>
      <c r="X376" s="530"/>
      <c r="Y376" s="187"/>
      <c r="Z376" s="187"/>
      <c r="AA376" s="530"/>
      <c r="AB376" s="187"/>
    </row>
    <row r="377" spans="2:28" x14ac:dyDescent="0.25">
      <c r="B377" s="187"/>
      <c r="C377" s="187"/>
      <c r="D377" s="187"/>
      <c r="E377" s="187"/>
      <c r="F377" s="187"/>
      <c r="G377" s="187"/>
      <c r="H377" s="531"/>
      <c r="I377" s="187"/>
      <c r="J377" s="187"/>
      <c r="K377" s="528"/>
      <c r="L377" s="187"/>
      <c r="M377" s="187"/>
      <c r="N377" s="187"/>
      <c r="O377" s="187"/>
      <c r="P377" s="529"/>
      <c r="Q377" s="187"/>
      <c r="R377" s="187"/>
      <c r="S377" s="187"/>
      <c r="T377" s="187"/>
      <c r="U377" s="187"/>
      <c r="V377" s="187"/>
      <c r="W377" s="187"/>
      <c r="X377" s="530"/>
      <c r="Y377" s="187"/>
      <c r="Z377" s="187"/>
      <c r="AA377" s="530"/>
      <c r="AB377" s="187"/>
    </row>
    <row r="378" spans="2:28" x14ac:dyDescent="0.25">
      <c r="B378" s="187"/>
      <c r="C378" s="187"/>
      <c r="D378" s="187"/>
      <c r="E378" s="187"/>
      <c r="F378" s="187"/>
      <c r="G378" s="187"/>
      <c r="H378" s="531"/>
      <c r="I378" s="187"/>
      <c r="J378" s="187"/>
      <c r="K378" s="528"/>
      <c r="L378" s="187"/>
      <c r="M378" s="187"/>
      <c r="N378" s="187"/>
      <c r="O378" s="187"/>
      <c r="P378" s="529"/>
      <c r="Q378" s="187"/>
      <c r="R378" s="187"/>
      <c r="S378" s="187"/>
      <c r="T378" s="187"/>
      <c r="U378" s="187"/>
      <c r="V378" s="187"/>
      <c r="W378" s="187"/>
      <c r="X378" s="530"/>
      <c r="Y378" s="187"/>
      <c r="Z378" s="187"/>
      <c r="AA378" s="530"/>
      <c r="AB378" s="187"/>
    </row>
    <row r="379" spans="2:28" x14ac:dyDescent="0.25">
      <c r="B379" s="187"/>
      <c r="C379" s="187"/>
      <c r="D379" s="187"/>
      <c r="E379" s="187"/>
      <c r="F379" s="187"/>
      <c r="G379" s="187"/>
      <c r="H379" s="531"/>
      <c r="I379" s="187"/>
      <c r="J379" s="187"/>
      <c r="K379" s="528"/>
      <c r="L379" s="187"/>
      <c r="M379" s="187"/>
      <c r="N379" s="187"/>
      <c r="O379" s="187"/>
      <c r="P379" s="529"/>
      <c r="Q379" s="187"/>
      <c r="R379" s="187"/>
      <c r="S379" s="187"/>
      <c r="T379" s="187"/>
      <c r="U379" s="187"/>
      <c r="V379" s="187"/>
      <c r="W379" s="187"/>
      <c r="X379" s="530"/>
      <c r="Y379" s="187"/>
      <c r="Z379" s="187"/>
      <c r="AA379" s="530"/>
      <c r="AB379" s="187"/>
    </row>
    <row r="380" spans="2:28" x14ac:dyDescent="0.25">
      <c r="B380" s="187"/>
      <c r="C380" s="187"/>
      <c r="D380" s="187"/>
      <c r="E380" s="187"/>
      <c r="F380" s="187"/>
      <c r="G380" s="187"/>
      <c r="H380" s="531"/>
      <c r="I380" s="187"/>
      <c r="J380" s="187"/>
      <c r="K380" s="528"/>
      <c r="L380" s="187"/>
      <c r="M380" s="187"/>
      <c r="N380" s="187"/>
      <c r="O380" s="187"/>
      <c r="P380" s="529"/>
      <c r="Q380" s="187"/>
      <c r="R380" s="187"/>
      <c r="S380" s="187"/>
      <c r="T380" s="187"/>
      <c r="U380" s="187"/>
      <c r="V380" s="187"/>
      <c r="W380" s="187"/>
      <c r="X380" s="530"/>
      <c r="Y380" s="187"/>
      <c r="Z380" s="187"/>
      <c r="AA380" s="530"/>
      <c r="AB380" s="187"/>
    </row>
    <row r="381" spans="2:28" x14ac:dyDescent="0.25">
      <c r="B381" s="187"/>
      <c r="C381" s="187"/>
      <c r="D381" s="187"/>
      <c r="E381" s="187"/>
      <c r="F381" s="187"/>
      <c r="G381" s="187"/>
      <c r="H381" s="531"/>
      <c r="I381" s="187"/>
      <c r="J381" s="187"/>
      <c r="K381" s="528"/>
      <c r="L381" s="187"/>
      <c r="M381" s="187"/>
      <c r="N381" s="187"/>
      <c r="O381" s="187"/>
      <c r="P381" s="529"/>
      <c r="Q381" s="187"/>
      <c r="R381" s="187"/>
      <c r="S381" s="187"/>
      <c r="T381" s="187"/>
      <c r="U381" s="187"/>
      <c r="V381" s="187"/>
      <c r="W381" s="187"/>
      <c r="X381" s="530"/>
      <c r="Y381" s="187"/>
      <c r="Z381" s="187"/>
      <c r="AA381" s="530"/>
      <c r="AB381" s="187"/>
    </row>
    <row r="382" spans="2:28" x14ac:dyDescent="0.25">
      <c r="B382" s="187"/>
      <c r="C382" s="187"/>
      <c r="D382" s="187"/>
      <c r="E382" s="187"/>
      <c r="F382" s="187"/>
      <c r="G382" s="187"/>
      <c r="H382" s="531"/>
      <c r="I382" s="187"/>
      <c r="J382" s="187"/>
      <c r="K382" s="528"/>
      <c r="L382" s="187"/>
      <c r="M382" s="187"/>
      <c r="N382" s="187"/>
      <c r="O382" s="187"/>
      <c r="P382" s="529"/>
      <c r="Q382" s="187"/>
      <c r="R382" s="187"/>
      <c r="S382" s="187"/>
      <c r="T382" s="187"/>
      <c r="U382" s="187"/>
      <c r="V382" s="187"/>
      <c r="W382" s="187"/>
      <c r="X382" s="530"/>
      <c r="Y382" s="187"/>
      <c r="Z382" s="187"/>
      <c r="AA382" s="530"/>
      <c r="AB382" s="187"/>
    </row>
    <row r="383" spans="2:28" x14ac:dyDescent="0.25">
      <c r="B383" s="187"/>
      <c r="C383" s="187"/>
      <c r="D383" s="187"/>
      <c r="E383" s="187"/>
      <c r="F383" s="187"/>
      <c r="G383" s="187"/>
      <c r="H383" s="531"/>
      <c r="I383" s="187"/>
      <c r="J383" s="187"/>
      <c r="K383" s="528"/>
      <c r="L383" s="187"/>
      <c r="M383" s="187"/>
      <c r="N383" s="187"/>
      <c r="O383" s="187"/>
      <c r="P383" s="529"/>
      <c r="Q383" s="187"/>
      <c r="R383" s="187"/>
      <c r="S383" s="187"/>
      <c r="T383" s="187"/>
      <c r="U383" s="187"/>
      <c r="V383" s="187"/>
      <c r="W383" s="187"/>
      <c r="X383" s="530"/>
      <c r="Y383" s="187"/>
      <c r="Z383" s="187"/>
      <c r="AA383" s="530"/>
      <c r="AB383" s="187"/>
    </row>
    <row r="384" spans="2:28" x14ac:dyDescent="0.25">
      <c r="B384" s="187"/>
      <c r="C384" s="187"/>
      <c r="D384" s="187"/>
      <c r="E384" s="187"/>
      <c r="F384" s="187"/>
      <c r="G384" s="187"/>
      <c r="H384" s="531"/>
      <c r="I384" s="187"/>
      <c r="J384" s="187"/>
      <c r="K384" s="528"/>
      <c r="L384" s="187"/>
      <c r="M384" s="187"/>
      <c r="N384" s="187"/>
      <c r="O384" s="187"/>
      <c r="P384" s="529"/>
      <c r="Q384" s="187"/>
      <c r="R384" s="187"/>
      <c r="S384" s="187"/>
      <c r="T384" s="187"/>
      <c r="U384" s="187"/>
      <c r="V384" s="187"/>
      <c r="W384" s="187"/>
      <c r="X384" s="530"/>
      <c r="Y384" s="187"/>
      <c r="Z384" s="187"/>
      <c r="AA384" s="530"/>
      <c r="AB384" s="187"/>
    </row>
    <row r="385" spans="2:28" x14ac:dyDescent="0.25">
      <c r="B385" s="187"/>
      <c r="C385" s="187"/>
      <c r="D385" s="187"/>
      <c r="E385" s="187"/>
      <c r="F385" s="187"/>
      <c r="G385" s="187"/>
      <c r="H385" s="531"/>
      <c r="I385" s="187"/>
      <c r="J385" s="187"/>
      <c r="K385" s="528"/>
      <c r="L385" s="187"/>
      <c r="M385" s="187"/>
      <c r="N385" s="187"/>
      <c r="O385" s="187"/>
      <c r="P385" s="529"/>
      <c r="Q385" s="187"/>
      <c r="R385" s="187"/>
      <c r="S385" s="187"/>
      <c r="T385" s="187"/>
      <c r="U385" s="187"/>
      <c r="V385" s="187"/>
      <c r="W385" s="187"/>
      <c r="X385" s="530"/>
      <c r="Y385" s="187"/>
      <c r="Z385" s="187"/>
      <c r="AA385" s="530"/>
      <c r="AB385" s="187"/>
    </row>
    <row r="386" spans="2:28" x14ac:dyDescent="0.25">
      <c r="B386" s="187"/>
      <c r="C386" s="187"/>
      <c r="D386" s="187"/>
      <c r="E386" s="187"/>
      <c r="F386" s="187"/>
      <c r="G386" s="187"/>
      <c r="H386" s="531"/>
      <c r="I386" s="187"/>
      <c r="J386" s="187"/>
      <c r="K386" s="528"/>
      <c r="L386" s="187"/>
      <c r="M386" s="187"/>
      <c r="N386" s="187"/>
      <c r="O386" s="187"/>
      <c r="P386" s="529"/>
      <c r="Q386" s="187"/>
      <c r="R386" s="187"/>
      <c r="S386" s="187"/>
      <c r="T386" s="187"/>
      <c r="U386" s="187"/>
      <c r="V386" s="187"/>
      <c r="W386" s="187"/>
      <c r="X386" s="530"/>
      <c r="Y386" s="187"/>
      <c r="Z386" s="187"/>
      <c r="AA386" s="530"/>
      <c r="AB386" s="187"/>
    </row>
    <row r="387" spans="2:28" x14ac:dyDescent="0.25">
      <c r="B387" s="187"/>
      <c r="C387" s="187"/>
      <c r="D387" s="187"/>
      <c r="E387" s="187"/>
      <c r="F387" s="187"/>
      <c r="G387" s="187"/>
      <c r="H387" s="531"/>
      <c r="I387" s="187"/>
      <c r="J387" s="187"/>
      <c r="K387" s="528"/>
      <c r="L387" s="187"/>
      <c r="M387" s="187"/>
      <c r="N387" s="187"/>
      <c r="O387" s="187"/>
      <c r="P387" s="529"/>
      <c r="Q387" s="187"/>
      <c r="R387" s="187"/>
      <c r="S387" s="187"/>
      <c r="T387" s="187"/>
      <c r="U387" s="187"/>
      <c r="V387" s="187"/>
      <c r="W387" s="187"/>
      <c r="X387" s="530"/>
      <c r="Y387" s="187"/>
      <c r="Z387" s="187"/>
      <c r="AA387" s="530"/>
      <c r="AB387" s="187"/>
    </row>
    <row r="388" spans="2:28" x14ac:dyDescent="0.25">
      <c r="B388" s="187"/>
      <c r="C388" s="187"/>
      <c r="D388" s="187"/>
      <c r="E388" s="187"/>
      <c r="F388" s="187"/>
      <c r="G388" s="187"/>
      <c r="H388" s="531"/>
      <c r="I388" s="187"/>
      <c r="J388" s="187"/>
      <c r="K388" s="528"/>
      <c r="L388" s="187"/>
      <c r="M388" s="187"/>
      <c r="N388" s="187"/>
      <c r="O388" s="187"/>
      <c r="P388" s="529"/>
      <c r="Q388" s="187"/>
      <c r="R388" s="187"/>
      <c r="S388" s="187"/>
      <c r="T388" s="187"/>
      <c r="U388" s="187"/>
      <c r="V388" s="187"/>
      <c r="W388" s="187"/>
      <c r="X388" s="530"/>
      <c r="Y388" s="187"/>
      <c r="Z388" s="187"/>
      <c r="AA388" s="530"/>
      <c r="AB388" s="187"/>
    </row>
    <row r="389" spans="2:28" x14ac:dyDescent="0.25">
      <c r="B389" s="187"/>
      <c r="C389" s="187"/>
      <c r="D389" s="187"/>
      <c r="E389" s="187"/>
      <c r="F389" s="187"/>
      <c r="G389" s="187"/>
      <c r="H389" s="531"/>
      <c r="I389" s="187"/>
      <c r="J389" s="187"/>
      <c r="K389" s="528"/>
      <c r="L389" s="187"/>
      <c r="M389" s="187"/>
      <c r="N389" s="187"/>
      <c r="O389" s="187"/>
      <c r="P389" s="529"/>
      <c r="Q389" s="187"/>
      <c r="R389" s="187"/>
      <c r="S389" s="187"/>
      <c r="T389" s="187"/>
      <c r="U389" s="187"/>
      <c r="V389" s="187"/>
      <c r="W389" s="187"/>
      <c r="X389" s="530"/>
      <c r="Y389" s="187"/>
      <c r="Z389" s="187"/>
      <c r="AA389" s="530"/>
      <c r="AB389" s="187"/>
    </row>
    <row r="390" spans="2:28" x14ac:dyDescent="0.25">
      <c r="B390" s="187"/>
      <c r="C390" s="187"/>
      <c r="D390" s="187"/>
      <c r="E390" s="187"/>
      <c r="F390" s="187"/>
      <c r="G390" s="187"/>
      <c r="H390" s="531"/>
      <c r="I390" s="187"/>
      <c r="J390" s="187"/>
      <c r="K390" s="528"/>
      <c r="L390" s="187"/>
      <c r="M390" s="187"/>
      <c r="N390" s="187"/>
      <c r="O390" s="187"/>
      <c r="P390" s="529"/>
      <c r="Q390" s="187"/>
      <c r="R390" s="187"/>
      <c r="S390" s="187"/>
      <c r="T390" s="187"/>
      <c r="U390" s="187"/>
      <c r="V390" s="187"/>
      <c r="W390" s="187"/>
      <c r="X390" s="530"/>
      <c r="Y390" s="187"/>
      <c r="Z390" s="187"/>
      <c r="AA390" s="530"/>
      <c r="AB390" s="187"/>
    </row>
    <row r="391" spans="2:28" x14ac:dyDescent="0.25">
      <c r="B391" s="187"/>
      <c r="C391" s="187"/>
      <c r="D391" s="187"/>
      <c r="E391" s="187"/>
      <c r="F391" s="187"/>
      <c r="G391" s="187"/>
      <c r="H391" s="531"/>
      <c r="I391" s="187"/>
      <c r="J391" s="187"/>
      <c r="K391" s="528"/>
      <c r="L391" s="187"/>
      <c r="M391" s="187"/>
      <c r="N391" s="187"/>
      <c r="O391" s="187"/>
      <c r="P391" s="529"/>
      <c r="Q391" s="187"/>
      <c r="R391" s="187"/>
      <c r="S391" s="187"/>
      <c r="T391" s="187"/>
      <c r="U391" s="187"/>
      <c r="V391" s="187"/>
      <c r="W391" s="187"/>
      <c r="X391" s="530"/>
      <c r="Y391" s="187"/>
      <c r="Z391" s="187"/>
      <c r="AA391" s="530"/>
      <c r="AB391" s="187"/>
    </row>
    <row r="392" spans="2:28" x14ac:dyDescent="0.25">
      <c r="B392" s="187"/>
      <c r="C392" s="187"/>
      <c r="D392" s="187"/>
      <c r="E392" s="187"/>
      <c r="F392" s="187"/>
      <c r="G392" s="187"/>
      <c r="H392" s="531"/>
      <c r="I392" s="187"/>
      <c r="J392" s="187"/>
      <c r="K392" s="528"/>
      <c r="L392" s="187"/>
      <c r="M392" s="187"/>
      <c r="N392" s="187"/>
      <c r="O392" s="187"/>
      <c r="P392" s="529"/>
      <c r="Q392" s="187"/>
      <c r="R392" s="187"/>
      <c r="S392" s="187"/>
      <c r="T392" s="187"/>
      <c r="U392" s="187"/>
      <c r="V392" s="187"/>
      <c r="W392" s="187"/>
      <c r="X392" s="530"/>
      <c r="Y392" s="187"/>
      <c r="Z392" s="187"/>
      <c r="AA392" s="530"/>
      <c r="AB392" s="187"/>
    </row>
    <row r="393" spans="2:28" x14ac:dyDescent="0.25">
      <c r="B393" s="187"/>
      <c r="C393" s="187"/>
      <c r="D393" s="187"/>
      <c r="E393" s="187"/>
      <c r="F393" s="187"/>
      <c r="G393" s="187"/>
      <c r="H393" s="531"/>
      <c r="I393" s="187"/>
      <c r="J393" s="187"/>
      <c r="K393" s="528"/>
      <c r="L393" s="187"/>
      <c r="M393" s="187"/>
      <c r="N393" s="187"/>
      <c r="O393" s="187"/>
      <c r="P393" s="529"/>
      <c r="Q393" s="187"/>
      <c r="R393" s="187"/>
      <c r="S393" s="187"/>
      <c r="T393" s="187"/>
      <c r="U393" s="187"/>
      <c r="V393" s="187"/>
      <c r="W393" s="187"/>
      <c r="X393" s="530"/>
      <c r="Y393" s="187"/>
      <c r="Z393" s="187"/>
      <c r="AA393" s="530"/>
      <c r="AB393" s="187"/>
    </row>
    <row r="394" spans="2:28" x14ac:dyDescent="0.25">
      <c r="B394" s="187"/>
      <c r="C394" s="187"/>
      <c r="D394" s="187"/>
      <c r="E394" s="187"/>
      <c r="F394" s="187"/>
      <c r="G394" s="187"/>
      <c r="H394" s="531"/>
      <c r="I394" s="187"/>
      <c r="J394" s="187"/>
      <c r="K394" s="528"/>
      <c r="L394" s="187"/>
      <c r="M394" s="187"/>
      <c r="N394" s="187"/>
      <c r="O394" s="187"/>
      <c r="P394" s="529"/>
      <c r="Q394" s="187"/>
      <c r="R394" s="187"/>
      <c r="S394" s="187"/>
      <c r="T394" s="187"/>
      <c r="U394" s="187"/>
      <c r="V394" s="187"/>
      <c r="W394" s="187"/>
      <c r="X394" s="530"/>
      <c r="Y394" s="187"/>
      <c r="Z394" s="187"/>
      <c r="AA394" s="530"/>
      <c r="AB394" s="187"/>
    </row>
    <row r="395" spans="2:28" x14ac:dyDescent="0.25">
      <c r="B395" s="187"/>
      <c r="C395" s="187"/>
      <c r="D395" s="187"/>
      <c r="E395" s="187"/>
      <c r="F395" s="187"/>
      <c r="G395" s="187"/>
      <c r="H395" s="531"/>
      <c r="I395" s="187"/>
      <c r="J395" s="187"/>
      <c r="K395" s="528"/>
      <c r="L395" s="187"/>
      <c r="M395" s="187"/>
      <c r="N395" s="187"/>
      <c r="O395" s="187"/>
      <c r="P395" s="529"/>
      <c r="Q395" s="187"/>
      <c r="R395" s="187"/>
      <c r="S395" s="187"/>
      <c r="T395" s="187"/>
      <c r="U395" s="187"/>
      <c r="V395" s="187"/>
      <c r="W395" s="187"/>
      <c r="X395" s="530"/>
      <c r="Y395" s="187"/>
      <c r="Z395" s="187"/>
      <c r="AA395" s="530"/>
      <c r="AB395" s="187"/>
    </row>
    <row r="396" spans="2:28" x14ac:dyDescent="0.25">
      <c r="B396" s="187"/>
      <c r="C396" s="187"/>
      <c r="D396" s="187"/>
      <c r="E396" s="187"/>
      <c r="F396" s="187"/>
      <c r="G396" s="187"/>
      <c r="H396" s="531"/>
      <c r="I396" s="187"/>
      <c r="J396" s="187"/>
      <c r="K396" s="528"/>
      <c r="L396" s="187"/>
      <c r="M396" s="187"/>
      <c r="N396" s="187"/>
      <c r="O396" s="187"/>
      <c r="P396" s="529"/>
      <c r="Q396" s="187"/>
      <c r="R396" s="187"/>
      <c r="S396" s="187"/>
      <c r="T396" s="187"/>
      <c r="U396" s="187"/>
      <c r="V396" s="187"/>
      <c r="W396" s="187"/>
      <c r="X396" s="530"/>
      <c r="Y396" s="187"/>
      <c r="Z396" s="187"/>
      <c r="AA396" s="530"/>
      <c r="AB396" s="187"/>
    </row>
    <row r="397" spans="2:28" x14ac:dyDescent="0.25">
      <c r="B397" s="187"/>
      <c r="C397" s="187"/>
      <c r="D397" s="187"/>
      <c r="E397" s="187"/>
      <c r="F397" s="187"/>
      <c r="G397" s="187"/>
      <c r="H397" s="531"/>
      <c r="I397" s="187"/>
      <c r="J397" s="187"/>
      <c r="K397" s="528"/>
      <c r="L397" s="187"/>
      <c r="M397" s="187"/>
      <c r="N397" s="187"/>
      <c r="O397" s="187"/>
      <c r="P397" s="529"/>
      <c r="Q397" s="187"/>
      <c r="R397" s="187"/>
      <c r="S397" s="187"/>
      <c r="T397" s="187"/>
      <c r="U397" s="187"/>
      <c r="V397" s="187"/>
      <c r="W397" s="187"/>
      <c r="X397" s="530"/>
      <c r="Y397" s="187"/>
      <c r="Z397" s="187"/>
      <c r="AA397" s="530"/>
      <c r="AB397" s="187"/>
    </row>
    <row r="398" spans="2:28" x14ac:dyDescent="0.25">
      <c r="B398" s="187"/>
      <c r="C398" s="187"/>
      <c r="D398" s="187"/>
      <c r="E398" s="187"/>
      <c r="F398" s="187"/>
      <c r="G398" s="187"/>
      <c r="H398" s="531"/>
      <c r="I398" s="187"/>
      <c r="J398" s="187"/>
      <c r="K398" s="528"/>
      <c r="L398" s="187"/>
      <c r="M398" s="187"/>
      <c r="N398" s="187"/>
      <c r="O398" s="187"/>
      <c r="P398" s="529"/>
      <c r="Q398" s="187"/>
      <c r="R398" s="187"/>
      <c r="S398" s="187"/>
      <c r="T398" s="187"/>
      <c r="U398" s="187"/>
      <c r="V398" s="187"/>
      <c r="W398" s="187"/>
      <c r="X398" s="530"/>
      <c r="Y398" s="187"/>
      <c r="Z398" s="187"/>
      <c r="AA398" s="530"/>
      <c r="AB398" s="187"/>
    </row>
    <row r="399" spans="2:28" x14ac:dyDescent="0.25">
      <c r="B399" s="187"/>
      <c r="C399" s="187"/>
      <c r="D399" s="187"/>
      <c r="E399" s="187"/>
      <c r="F399" s="187"/>
      <c r="G399" s="187"/>
      <c r="H399" s="531"/>
      <c r="I399" s="187"/>
      <c r="J399" s="187"/>
      <c r="K399" s="528"/>
      <c r="L399" s="187"/>
      <c r="M399" s="187"/>
      <c r="N399" s="187"/>
      <c r="O399" s="187"/>
      <c r="P399" s="529"/>
      <c r="Q399" s="187"/>
      <c r="R399" s="187"/>
      <c r="S399" s="187"/>
      <c r="T399" s="187"/>
      <c r="U399" s="187"/>
      <c r="V399" s="187"/>
      <c r="W399" s="187"/>
      <c r="X399" s="530"/>
      <c r="Y399" s="187"/>
      <c r="Z399" s="187"/>
      <c r="AA399" s="530"/>
      <c r="AB399" s="187"/>
    </row>
    <row r="400" spans="2:28" x14ac:dyDescent="0.25">
      <c r="B400" s="187"/>
      <c r="C400" s="187"/>
      <c r="D400" s="187"/>
      <c r="E400" s="187"/>
      <c r="F400" s="187"/>
      <c r="G400" s="187"/>
      <c r="H400" s="531"/>
      <c r="I400" s="187"/>
      <c r="J400" s="187"/>
      <c r="K400" s="528"/>
      <c r="L400" s="187"/>
      <c r="M400" s="187"/>
      <c r="N400" s="187"/>
      <c r="O400" s="187"/>
      <c r="P400" s="529"/>
      <c r="Q400" s="187"/>
      <c r="R400" s="187"/>
      <c r="S400" s="187"/>
      <c r="T400" s="187"/>
      <c r="U400" s="187"/>
      <c r="V400" s="187"/>
      <c r="W400" s="187"/>
      <c r="X400" s="530"/>
      <c r="Y400" s="187"/>
      <c r="Z400" s="187"/>
      <c r="AA400" s="530"/>
      <c r="AB400" s="187"/>
    </row>
    <row r="401" spans="2:28" x14ac:dyDescent="0.25">
      <c r="B401" s="187"/>
      <c r="C401" s="187"/>
      <c r="D401" s="187"/>
      <c r="E401" s="187"/>
      <c r="F401" s="187"/>
      <c r="G401" s="187"/>
      <c r="H401" s="531"/>
      <c r="I401" s="187"/>
      <c r="J401" s="187"/>
      <c r="K401" s="528"/>
      <c r="L401" s="187"/>
      <c r="M401" s="187"/>
      <c r="N401" s="187"/>
      <c r="O401" s="187"/>
      <c r="P401" s="529"/>
      <c r="Q401" s="187"/>
      <c r="R401" s="187"/>
      <c r="S401" s="187"/>
      <c r="T401" s="187"/>
      <c r="U401" s="187"/>
      <c r="V401" s="187"/>
      <c r="W401" s="187"/>
      <c r="X401" s="530"/>
      <c r="Y401" s="187"/>
      <c r="Z401" s="187"/>
      <c r="AA401" s="530"/>
      <c r="AB401" s="187"/>
    </row>
    <row r="402" spans="2:28" x14ac:dyDescent="0.25">
      <c r="B402" s="187"/>
      <c r="C402" s="187"/>
      <c r="D402" s="187"/>
      <c r="E402" s="187"/>
      <c r="F402" s="187"/>
      <c r="G402" s="187"/>
      <c r="H402" s="531"/>
      <c r="I402" s="187"/>
      <c r="J402" s="187"/>
      <c r="K402" s="528"/>
      <c r="L402" s="187"/>
      <c r="M402" s="187"/>
      <c r="N402" s="187"/>
      <c r="O402" s="187"/>
      <c r="P402" s="529"/>
      <c r="Q402" s="187"/>
      <c r="R402" s="187"/>
      <c r="S402" s="187"/>
      <c r="T402" s="187"/>
      <c r="U402" s="187"/>
      <c r="V402" s="187"/>
      <c r="W402" s="187"/>
      <c r="X402" s="530"/>
      <c r="Y402" s="187"/>
      <c r="Z402" s="187"/>
      <c r="AA402" s="530"/>
      <c r="AB402" s="187"/>
    </row>
    <row r="403" spans="2:28" x14ac:dyDescent="0.25">
      <c r="B403" s="187"/>
      <c r="C403" s="187"/>
      <c r="D403" s="187"/>
      <c r="E403" s="187"/>
      <c r="F403" s="187"/>
      <c r="G403" s="187"/>
      <c r="H403" s="531"/>
      <c r="I403" s="187"/>
      <c r="J403" s="187"/>
      <c r="K403" s="528"/>
      <c r="L403" s="187"/>
      <c r="M403" s="187"/>
      <c r="N403" s="187"/>
      <c r="O403" s="187"/>
      <c r="P403" s="529"/>
      <c r="Q403" s="187"/>
      <c r="R403" s="187"/>
      <c r="S403" s="187"/>
      <c r="T403" s="187"/>
      <c r="U403" s="187"/>
      <c r="V403" s="187"/>
      <c r="W403" s="187"/>
      <c r="X403" s="530"/>
      <c r="Y403" s="187"/>
      <c r="Z403" s="187"/>
      <c r="AA403" s="530"/>
      <c r="AB403" s="187"/>
    </row>
    <row r="404" spans="2:28" x14ac:dyDescent="0.25">
      <c r="B404" s="187"/>
      <c r="C404" s="187"/>
      <c r="D404" s="187"/>
      <c r="E404" s="187"/>
      <c r="F404" s="187"/>
      <c r="G404" s="187"/>
      <c r="H404" s="531"/>
      <c r="I404" s="187"/>
      <c r="J404" s="187"/>
      <c r="K404" s="528"/>
      <c r="L404" s="187"/>
      <c r="M404" s="187"/>
      <c r="N404" s="187"/>
      <c r="O404" s="187"/>
      <c r="P404" s="529"/>
      <c r="Q404" s="187"/>
      <c r="R404" s="187"/>
      <c r="S404" s="187"/>
      <c r="T404" s="187"/>
      <c r="U404" s="187"/>
      <c r="V404" s="187"/>
      <c r="W404" s="187"/>
      <c r="X404" s="530"/>
      <c r="Y404" s="187"/>
      <c r="Z404" s="187"/>
      <c r="AA404" s="530"/>
      <c r="AB404" s="187"/>
    </row>
    <row r="405" spans="2:28" x14ac:dyDescent="0.25">
      <c r="B405" s="187"/>
      <c r="C405" s="187"/>
      <c r="D405" s="187"/>
      <c r="E405" s="187"/>
      <c r="F405" s="187"/>
      <c r="G405" s="187"/>
      <c r="H405" s="531"/>
      <c r="I405" s="187"/>
      <c r="J405" s="187"/>
      <c r="K405" s="528"/>
      <c r="L405" s="187"/>
      <c r="M405" s="187"/>
      <c r="N405" s="187"/>
      <c r="O405" s="187"/>
      <c r="P405" s="529"/>
      <c r="Q405" s="187"/>
      <c r="R405" s="187"/>
      <c r="S405" s="187"/>
      <c r="T405" s="187"/>
      <c r="U405" s="187"/>
      <c r="V405" s="187"/>
      <c r="W405" s="187"/>
      <c r="X405" s="530"/>
      <c r="Y405" s="187"/>
      <c r="Z405" s="187"/>
      <c r="AA405" s="530"/>
      <c r="AB405" s="187"/>
    </row>
    <row r="406" spans="2:28" x14ac:dyDescent="0.25">
      <c r="B406" s="187"/>
      <c r="C406" s="187"/>
      <c r="D406" s="187"/>
      <c r="E406" s="187"/>
      <c r="F406" s="187"/>
      <c r="G406" s="187"/>
      <c r="H406" s="531"/>
      <c r="I406" s="187"/>
      <c r="J406" s="187"/>
      <c r="K406" s="528"/>
      <c r="L406" s="187"/>
      <c r="M406" s="187"/>
      <c r="N406" s="187"/>
      <c r="O406" s="187"/>
      <c r="P406" s="529"/>
      <c r="Q406" s="187"/>
      <c r="R406" s="187"/>
      <c r="S406" s="187"/>
      <c r="T406" s="187"/>
      <c r="U406" s="187"/>
      <c r="V406" s="187"/>
      <c r="W406" s="187"/>
      <c r="X406" s="530"/>
      <c r="Y406" s="187"/>
      <c r="Z406" s="187"/>
      <c r="AA406" s="530"/>
      <c r="AB406" s="187"/>
    </row>
    <row r="407" spans="2:28" x14ac:dyDescent="0.25">
      <c r="B407" s="187"/>
      <c r="C407" s="187"/>
      <c r="D407" s="187"/>
      <c r="E407" s="187"/>
      <c r="F407" s="187"/>
      <c r="G407" s="187"/>
      <c r="H407" s="531"/>
      <c r="I407" s="187"/>
      <c r="J407" s="187"/>
      <c r="K407" s="528"/>
      <c r="L407" s="187"/>
      <c r="M407" s="187"/>
      <c r="N407" s="187"/>
      <c r="O407" s="187"/>
      <c r="P407" s="529"/>
      <c r="Q407" s="187"/>
      <c r="R407" s="187"/>
      <c r="S407" s="187"/>
      <c r="T407" s="187"/>
      <c r="U407" s="187"/>
      <c r="V407" s="187"/>
      <c r="W407" s="187"/>
      <c r="X407" s="530"/>
      <c r="Y407" s="187"/>
      <c r="Z407" s="187"/>
      <c r="AA407" s="530"/>
      <c r="AB407" s="187"/>
    </row>
    <row r="408" spans="2:28" x14ac:dyDescent="0.25">
      <c r="B408" s="187"/>
      <c r="C408" s="187"/>
      <c r="D408" s="187"/>
      <c r="E408" s="187"/>
      <c r="F408" s="187"/>
      <c r="G408" s="187"/>
      <c r="H408" s="531"/>
      <c r="I408" s="187"/>
      <c r="J408" s="187"/>
      <c r="K408" s="528"/>
      <c r="L408" s="187"/>
      <c r="M408" s="187"/>
      <c r="N408" s="187"/>
      <c r="O408" s="187"/>
      <c r="P408" s="529"/>
      <c r="Q408" s="187"/>
      <c r="R408" s="187"/>
      <c r="S408" s="187"/>
      <c r="T408" s="187"/>
      <c r="U408" s="187"/>
      <c r="V408" s="187"/>
      <c r="W408" s="187"/>
      <c r="X408" s="530"/>
      <c r="Y408" s="187"/>
      <c r="Z408" s="187"/>
      <c r="AA408" s="530"/>
      <c r="AB408" s="187"/>
    </row>
    <row r="409" spans="2:28" x14ac:dyDescent="0.25">
      <c r="B409" s="187"/>
      <c r="C409" s="187"/>
      <c r="D409" s="187"/>
      <c r="E409" s="187"/>
      <c r="F409" s="187"/>
      <c r="G409" s="187"/>
      <c r="H409" s="531"/>
      <c r="I409" s="187"/>
      <c r="J409" s="187"/>
      <c r="K409" s="528"/>
      <c r="L409" s="187"/>
      <c r="M409" s="187"/>
      <c r="N409" s="187"/>
      <c r="O409" s="187"/>
      <c r="P409" s="529"/>
      <c r="Q409" s="187"/>
      <c r="R409" s="187"/>
      <c r="S409" s="187"/>
      <c r="T409" s="187"/>
      <c r="U409" s="187"/>
      <c r="V409" s="187"/>
      <c r="W409" s="187"/>
      <c r="X409" s="530"/>
      <c r="Y409" s="187"/>
      <c r="Z409" s="187"/>
      <c r="AA409" s="530"/>
      <c r="AB409" s="187"/>
    </row>
    <row r="410" spans="2:28" x14ac:dyDescent="0.25">
      <c r="B410" s="187"/>
      <c r="C410" s="187"/>
      <c r="D410" s="187"/>
      <c r="E410" s="187"/>
      <c r="F410" s="187"/>
      <c r="G410" s="187"/>
      <c r="H410" s="531"/>
      <c r="I410" s="187"/>
      <c r="J410" s="187"/>
      <c r="K410" s="528"/>
      <c r="L410" s="187"/>
      <c r="M410" s="187"/>
      <c r="N410" s="187"/>
      <c r="O410" s="187"/>
      <c r="P410" s="529"/>
      <c r="Q410" s="187"/>
      <c r="R410" s="187"/>
      <c r="S410" s="187"/>
      <c r="T410" s="187"/>
      <c r="U410" s="187"/>
      <c r="V410" s="187"/>
      <c r="W410" s="187"/>
      <c r="X410" s="530"/>
      <c r="Y410" s="187"/>
      <c r="Z410" s="187"/>
      <c r="AA410" s="530"/>
      <c r="AB410" s="187"/>
    </row>
    <row r="411" spans="2:28" x14ac:dyDescent="0.25">
      <c r="B411" s="187"/>
      <c r="C411" s="187"/>
      <c r="D411" s="187"/>
      <c r="E411" s="187"/>
      <c r="F411" s="187"/>
      <c r="G411" s="187"/>
      <c r="H411" s="531"/>
      <c r="I411" s="187"/>
      <c r="J411" s="187"/>
      <c r="K411" s="528"/>
      <c r="L411" s="187"/>
      <c r="M411" s="187"/>
      <c r="N411" s="187"/>
      <c r="O411" s="187"/>
      <c r="P411" s="529"/>
      <c r="Q411" s="187"/>
      <c r="R411" s="187"/>
      <c r="S411" s="187"/>
      <c r="T411" s="187"/>
      <c r="U411" s="187"/>
      <c r="V411" s="187"/>
      <c r="W411" s="187"/>
      <c r="X411" s="530"/>
      <c r="Y411" s="187"/>
      <c r="Z411" s="187"/>
      <c r="AA411" s="530"/>
      <c r="AB411" s="187"/>
    </row>
    <row r="412" spans="2:28" x14ac:dyDescent="0.25">
      <c r="B412" s="187"/>
      <c r="C412" s="187"/>
      <c r="D412" s="187"/>
      <c r="E412" s="187"/>
      <c r="F412" s="187"/>
      <c r="G412" s="187"/>
      <c r="H412" s="531"/>
      <c r="I412" s="187"/>
      <c r="J412" s="187"/>
      <c r="K412" s="528"/>
      <c r="L412" s="187"/>
      <c r="M412" s="187"/>
      <c r="N412" s="187"/>
      <c r="O412" s="187"/>
      <c r="P412" s="529"/>
      <c r="Q412" s="187"/>
      <c r="R412" s="187"/>
      <c r="S412" s="187"/>
      <c r="T412" s="187"/>
      <c r="U412" s="187"/>
      <c r="V412" s="187"/>
      <c r="W412" s="187"/>
      <c r="X412" s="530"/>
      <c r="Y412" s="187"/>
      <c r="Z412" s="187"/>
      <c r="AA412" s="530"/>
      <c r="AB412" s="187"/>
    </row>
    <row r="413" spans="2:28" x14ac:dyDescent="0.25">
      <c r="B413" s="187"/>
      <c r="C413" s="187"/>
      <c r="D413" s="187"/>
      <c r="E413" s="187"/>
      <c r="F413" s="187"/>
      <c r="G413" s="187"/>
      <c r="H413" s="531"/>
      <c r="I413" s="187"/>
      <c r="J413" s="187"/>
      <c r="K413" s="528"/>
      <c r="L413" s="187"/>
      <c r="M413" s="187"/>
      <c r="N413" s="187"/>
      <c r="O413" s="187"/>
      <c r="P413" s="529"/>
      <c r="Q413" s="187"/>
      <c r="R413" s="187"/>
      <c r="S413" s="187"/>
      <c r="T413" s="187"/>
      <c r="U413" s="187"/>
      <c r="V413" s="187"/>
      <c r="W413" s="187"/>
      <c r="X413" s="530"/>
      <c r="Y413" s="187"/>
      <c r="Z413" s="187"/>
      <c r="AA413" s="530"/>
      <c r="AB413" s="187"/>
    </row>
    <row r="414" spans="2:28" x14ac:dyDescent="0.25">
      <c r="B414" s="187"/>
      <c r="C414" s="187"/>
      <c r="D414" s="187"/>
      <c r="E414" s="187"/>
      <c r="F414" s="187"/>
      <c r="G414" s="187"/>
      <c r="H414" s="531"/>
      <c r="I414" s="187"/>
      <c r="J414" s="187"/>
      <c r="K414" s="528"/>
      <c r="L414" s="187"/>
      <c r="M414" s="187"/>
      <c r="N414" s="187"/>
      <c r="O414" s="187"/>
      <c r="P414" s="529"/>
      <c r="Q414" s="187"/>
      <c r="R414" s="187"/>
      <c r="S414" s="187"/>
      <c r="T414" s="187"/>
      <c r="U414" s="187"/>
      <c r="V414" s="187"/>
      <c r="W414" s="187"/>
      <c r="X414" s="530"/>
      <c r="Y414" s="187"/>
      <c r="Z414" s="187"/>
      <c r="AA414" s="530"/>
      <c r="AB414" s="187"/>
    </row>
    <row r="415" spans="2:28" x14ac:dyDescent="0.25">
      <c r="B415" s="187"/>
      <c r="C415" s="187"/>
      <c r="D415" s="187"/>
      <c r="E415" s="187"/>
      <c r="F415" s="187"/>
      <c r="G415" s="187"/>
      <c r="H415" s="531"/>
      <c r="I415" s="187"/>
      <c r="J415" s="187"/>
      <c r="K415" s="528"/>
      <c r="L415" s="187"/>
      <c r="M415" s="187"/>
      <c r="N415" s="187"/>
      <c r="O415" s="187"/>
      <c r="P415" s="529"/>
      <c r="Q415" s="187"/>
      <c r="R415" s="187"/>
      <c r="S415" s="187"/>
      <c r="T415" s="187"/>
      <c r="U415" s="187"/>
      <c r="V415" s="187"/>
      <c r="W415" s="187"/>
      <c r="X415" s="530"/>
      <c r="Y415" s="187"/>
      <c r="Z415" s="187"/>
      <c r="AA415" s="530"/>
      <c r="AB415" s="187"/>
    </row>
    <row r="416" spans="2:28" x14ac:dyDescent="0.25">
      <c r="B416" s="187"/>
      <c r="C416" s="187"/>
      <c r="D416" s="187"/>
      <c r="E416" s="187"/>
      <c r="F416" s="187"/>
      <c r="G416" s="187"/>
      <c r="H416" s="531"/>
      <c r="I416" s="187"/>
      <c r="J416" s="187"/>
      <c r="K416" s="528"/>
      <c r="L416" s="187"/>
      <c r="M416" s="187"/>
      <c r="N416" s="187"/>
      <c r="O416" s="187"/>
      <c r="P416" s="529"/>
      <c r="Q416" s="187"/>
      <c r="R416" s="187"/>
      <c r="S416" s="187"/>
      <c r="T416" s="187"/>
      <c r="U416" s="187"/>
      <c r="V416" s="187"/>
      <c r="W416" s="187"/>
      <c r="X416" s="530"/>
      <c r="Y416" s="187"/>
      <c r="Z416" s="187"/>
      <c r="AA416" s="530"/>
      <c r="AB416" s="187"/>
    </row>
    <row r="417" spans="2:28" x14ac:dyDescent="0.25">
      <c r="B417" s="187"/>
      <c r="C417" s="187"/>
      <c r="D417" s="187"/>
      <c r="E417" s="187"/>
      <c r="F417" s="187"/>
      <c r="G417" s="187"/>
      <c r="H417" s="531"/>
      <c r="I417" s="187"/>
      <c r="J417" s="187"/>
      <c r="K417" s="528"/>
      <c r="L417" s="187"/>
      <c r="M417" s="187"/>
      <c r="N417" s="187"/>
      <c r="O417" s="187"/>
      <c r="P417" s="529"/>
      <c r="Q417" s="187"/>
      <c r="R417" s="187"/>
      <c r="S417" s="187"/>
      <c r="T417" s="187"/>
      <c r="U417" s="187"/>
      <c r="V417" s="187"/>
      <c r="W417" s="187"/>
      <c r="X417" s="530"/>
      <c r="Y417" s="187"/>
      <c r="Z417" s="187"/>
      <c r="AA417" s="530"/>
      <c r="AB417" s="187"/>
    </row>
    <row r="418" spans="2:28" x14ac:dyDescent="0.25">
      <c r="B418" s="187"/>
      <c r="C418" s="187"/>
      <c r="D418" s="187"/>
      <c r="E418" s="187"/>
      <c r="F418" s="187"/>
      <c r="G418" s="187"/>
      <c r="H418" s="531"/>
      <c r="I418" s="187"/>
      <c r="J418" s="187"/>
      <c r="K418" s="528"/>
      <c r="L418" s="187"/>
      <c r="M418" s="187"/>
      <c r="N418" s="187"/>
      <c r="O418" s="187"/>
      <c r="P418" s="529"/>
      <c r="Q418" s="187"/>
      <c r="R418" s="187"/>
      <c r="S418" s="187"/>
      <c r="T418" s="187"/>
      <c r="U418" s="187"/>
      <c r="V418" s="187"/>
      <c r="W418" s="187"/>
      <c r="X418" s="530"/>
      <c r="Y418" s="187"/>
      <c r="Z418" s="187"/>
      <c r="AA418" s="530"/>
      <c r="AB418" s="187"/>
    </row>
    <row r="419" spans="2:28" x14ac:dyDescent="0.25">
      <c r="B419" s="187"/>
      <c r="C419" s="187"/>
      <c r="D419" s="187"/>
      <c r="E419" s="187"/>
      <c r="F419" s="187"/>
      <c r="G419" s="187"/>
      <c r="H419" s="531"/>
      <c r="I419" s="187"/>
      <c r="J419" s="187"/>
      <c r="K419" s="528"/>
      <c r="L419" s="187"/>
      <c r="M419" s="187"/>
      <c r="N419" s="187"/>
      <c r="O419" s="187"/>
      <c r="P419" s="529"/>
      <c r="Q419" s="187"/>
      <c r="R419" s="187"/>
      <c r="S419" s="187"/>
      <c r="T419" s="187"/>
      <c r="U419" s="187"/>
      <c r="V419" s="187"/>
      <c r="W419" s="187"/>
      <c r="X419" s="530"/>
      <c r="Y419" s="187"/>
      <c r="Z419" s="187"/>
      <c r="AA419" s="530"/>
      <c r="AB419" s="187"/>
    </row>
    <row r="420" spans="2:28" x14ac:dyDescent="0.25">
      <c r="B420" s="187"/>
      <c r="C420" s="187"/>
      <c r="D420" s="187"/>
      <c r="E420" s="187"/>
      <c r="F420" s="187"/>
      <c r="G420" s="187"/>
      <c r="H420" s="531"/>
      <c r="I420" s="187"/>
      <c r="J420" s="187"/>
      <c r="K420" s="528"/>
      <c r="L420" s="187"/>
      <c r="M420" s="187"/>
      <c r="N420" s="187"/>
      <c r="O420" s="187"/>
      <c r="P420" s="529"/>
      <c r="Q420" s="187"/>
      <c r="R420" s="187"/>
      <c r="S420" s="187"/>
      <c r="T420" s="187"/>
      <c r="U420" s="187"/>
      <c r="V420" s="187"/>
      <c r="W420" s="187"/>
      <c r="X420" s="530"/>
      <c r="Y420" s="187"/>
      <c r="Z420" s="187"/>
      <c r="AA420" s="530"/>
      <c r="AB420" s="187"/>
    </row>
    <row r="421" spans="2:28" x14ac:dyDescent="0.25">
      <c r="B421" s="187"/>
      <c r="C421" s="187"/>
      <c r="D421" s="187"/>
      <c r="E421" s="187"/>
      <c r="F421" s="187"/>
      <c r="G421" s="187"/>
      <c r="H421" s="531"/>
      <c r="I421" s="187"/>
      <c r="J421" s="187"/>
      <c r="K421" s="528"/>
      <c r="L421" s="187"/>
      <c r="M421" s="187"/>
      <c r="N421" s="187"/>
      <c r="O421" s="187"/>
      <c r="P421" s="529"/>
      <c r="Q421" s="187"/>
      <c r="R421" s="187"/>
      <c r="S421" s="187"/>
      <c r="T421" s="187"/>
      <c r="U421" s="187"/>
      <c r="V421" s="187"/>
      <c r="W421" s="187"/>
      <c r="X421" s="530"/>
      <c r="Y421" s="187"/>
      <c r="Z421" s="187"/>
      <c r="AA421" s="530"/>
      <c r="AB421" s="187"/>
    </row>
    <row r="422" spans="2:28" x14ac:dyDescent="0.25">
      <c r="B422" s="187"/>
      <c r="C422" s="187"/>
      <c r="D422" s="187"/>
      <c r="E422" s="187"/>
      <c r="F422" s="187"/>
      <c r="G422" s="187"/>
      <c r="H422" s="531"/>
      <c r="I422" s="187"/>
      <c r="J422" s="187"/>
      <c r="K422" s="528"/>
      <c r="L422" s="187"/>
      <c r="M422" s="187"/>
      <c r="N422" s="187"/>
      <c r="O422" s="187"/>
      <c r="P422" s="529"/>
      <c r="Q422" s="187"/>
      <c r="R422" s="187"/>
      <c r="S422" s="187"/>
      <c r="T422" s="187"/>
      <c r="U422" s="187"/>
      <c r="V422" s="187"/>
      <c r="W422" s="187"/>
      <c r="X422" s="530"/>
      <c r="Y422" s="187"/>
      <c r="Z422" s="187"/>
      <c r="AA422" s="530"/>
      <c r="AB422" s="187"/>
    </row>
    <row r="423" spans="2:28" x14ac:dyDescent="0.25">
      <c r="B423" s="187"/>
      <c r="C423" s="187"/>
      <c r="D423" s="187"/>
      <c r="E423" s="187"/>
      <c r="F423" s="187"/>
      <c r="G423" s="187"/>
      <c r="H423" s="531"/>
      <c r="I423" s="187"/>
      <c r="J423" s="187"/>
      <c r="K423" s="528"/>
      <c r="L423" s="187"/>
      <c r="M423" s="187"/>
      <c r="N423" s="187"/>
      <c r="O423" s="187"/>
      <c r="P423" s="529"/>
      <c r="Q423" s="187"/>
      <c r="R423" s="187"/>
      <c r="S423" s="187"/>
      <c r="T423" s="187"/>
      <c r="U423" s="187"/>
      <c r="V423" s="187"/>
      <c r="W423" s="187"/>
      <c r="X423" s="530"/>
      <c r="Y423" s="187"/>
      <c r="Z423" s="187"/>
      <c r="AA423" s="530"/>
      <c r="AB423" s="187"/>
    </row>
    <row r="424" spans="2:28" x14ac:dyDescent="0.25">
      <c r="B424" s="187"/>
      <c r="C424" s="187"/>
      <c r="D424" s="187"/>
      <c r="E424" s="187"/>
      <c r="F424" s="187"/>
      <c r="G424" s="187"/>
      <c r="H424" s="531"/>
      <c r="I424" s="187"/>
      <c r="J424" s="187"/>
      <c r="K424" s="528"/>
      <c r="L424" s="187"/>
      <c r="M424" s="187"/>
      <c r="N424" s="187"/>
      <c r="O424" s="187"/>
      <c r="P424" s="529"/>
      <c r="Q424" s="187"/>
      <c r="R424" s="187"/>
      <c r="S424" s="187"/>
      <c r="T424" s="187"/>
      <c r="U424" s="187"/>
      <c r="V424" s="187"/>
      <c r="W424" s="187"/>
      <c r="X424" s="530"/>
      <c r="Y424" s="187"/>
      <c r="Z424" s="187"/>
      <c r="AA424" s="530"/>
      <c r="AB424" s="187"/>
    </row>
    <row r="425" spans="2:28" x14ac:dyDescent="0.25">
      <c r="B425" s="187"/>
      <c r="C425" s="187"/>
      <c r="D425" s="187"/>
      <c r="E425" s="187"/>
      <c r="F425" s="187"/>
      <c r="G425" s="187"/>
      <c r="H425" s="531"/>
      <c r="I425" s="187"/>
      <c r="J425" s="187"/>
      <c r="K425" s="528"/>
      <c r="L425" s="187"/>
      <c r="M425" s="187"/>
      <c r="N425" s="187"/>
      <c r="O425" s="187"/>
      <c r="P425" s="529"/>
      <c r="Q425" s="187"/>
      <c r="R425" s="187"/>
      <c r="S425" s="187"/>
      <c r="T425" s="187"/>
      <c r="U425" s="187"/>
      <c r="V425" s="187"/>
      <c r="W425" s="187"/>
      <c r="X425" s="530"/>
      <c r="Y425" s="187"/>
      <c r="Z425" s="187"/>
      <c r="AA425" s="530"/>
      <c r="AB425" s="187"/>
    </row>
    <row r="426" spans="2:28" x14ac:dyDescent="0.25">
      <c r="B426" s="187"/>
      <c r="C426" s="187"/>
      <c r="D426" s="187"/>
      <c r="E426" s="187"/>
      <c r="F426" s="187"/>
      <c r="G426" s="187"/>
      <c r="H426" s="531"/>
      <c r="I426" s="187"/>
      <c r="J426" s="187"/>
      <c r="K426" s="528"/>
      <c r="L426" s="187"/>
      <c r="M426" s="187"/>
      <c r="N426" s="187"/>
      <c r="O426" s="187"/>
      <c r="P426" s="529"/>
      <c r="Q426" s="187"/>
      <c r="R426" s="187"/>
      <c r="S426" s="187"/>
      <c r="T426" s="187"/>
      <c r="U426" s="187"/>
      <c r="V426" s="187"/>
      <c r="W426" s="187"/>
      <c r="X426" s="530"/>
      <c r="Y426" s="187"/>
      <c r="Z426" s="187"/>
      <c r="AA426" s="530"/>
      <c r="AB426" s="187"/>
    </row>
    <row r="427" spans="2:28" x14ac:dyDescent="0.25">
      <c r="B427" s="187"/>
      <c r="C427" s="187"/>
      <c r="D427" s="187"/>
      <c r="E427" s="187"/>
      <c r="F427" s="187"/>
      <c r="G427" s="187"/>
      <c r="H427" s="531"/>
      <c r="I427" s="187"/>
      <c r="J427" s="187"/>
      <c r="K427" s="528"/>
      <c r="L427" s="187"/>
      <c r="M427" s="187"/>
      <c r="N427" s="187"/>
      <c r="O427" s="187"/>
      <c r="P427" s="529"/>
      <c r="Q427" s="187"/>
      <c r="R427" s="187"/>
      <c r="S427" s="187"/>
      <c r="T427" s="187"/>
      <c r="U427" s="187"/>
      <c r="V427" s="187"/>
      <c r="W427" s="187"/>
      <c r="X427" s="530"/>
      <c r="Y427" s="187"/>
      <c r="Z427" s="187"/>
      <c r="AA427" s="530"/>
      <c r="AB427" s="187"/>
    </row>
    <row r="428" spans="2:28" x14ac:dyDescent="0.25">
      <c r="B428" s="187"/>
      <c r="C428" s="187"/>
      <c r="D428" s="187"/>
      <c r="E428" s="187"/>
      <c r="F428" s="187"/>
      <c r="G428" s="187"/>
      <c r="H428" s="531"/>
      <c r="I428" s="187"/>
      <c r="J428" s="187"/>
      <c r="K428" s="528"/>
      <c r="L428" s="187"/>
      <c r="M428" s="187"/>
      <c r="N428" s="187"/>
      <c r="O428" s="187"/>
      <c r="P428" s="529"/>
      <c r="Q428" s="187"/>
      <c r="R428" s="187"/>
      <c r="S428" s="187"/>
      <c r="T428" s="187"/>
      <c r="U428" s="187"/>
      <c r="V428" s="187"/>
      <c r="W428" s="187"/>
      <c r="X428" s="530"/>
      <c r="Y428" s="187"/>
      <c r="Z428" s="187"/>
      <c r="AA428" s="530"/>
      <c r="AB428" s="187"/>
    </row>
    <row r="429" spans="2:28" x14ac:dyDescent="0.25">
      <c r="B429" s="187"/>
      <c r="C429" s="187"/>
      <c r="D429" s="187"/>
      <c r="E429" s="187"/>
      <c r="F429" s="187"/>
      <c r="G429" s="187"/>
      <c r="H429" s="531"/>
      <c r="I429" s="187"/>
      <c r="J429" s="187"/>
      <c r="K429" s="528"/>
      <c r="L429" s="187"/>
      <c r="M429" s="187"/>
      <c r="N429" s="187"/>
      <c r="O429" s="187"/>
      <c r="P429" s="529"/>
      <c r="Q429" s="187"/>
      <c r="R429" s="187"/>
      <c r="S429" s="187"/>
      <c r="T429" s="187"/>
      <c r="U429" s="187"/>
      <c r="V429" s="187"/>
      <c r="W429" s="187"/>
      <c r="X429" s="530"/>
      <c r="Y429" s="187"/>
      <c r="Z429" s="187"/>
      <c r="AA429" s="530"/>
      <c r="AB429" s="187"/>
    </row>
    <row r="430" spans="2:28" x14ac:dyDescent="0.25">
      <c r="B430" s="187"/>
      <c r="C430" s="187"/>
      <c r="D430" s="187"/>
      <c r="E430" s="187"/>
      <c r="F430" s="187"/>
      <c r="G430" s="187"/>
      <c r="H430" s="531"/>
      <c r="I430" s="187"/>
      <c r="J430" s="187"/>
      <c r="K430" s="528"/>
      <c r="L430" s="187"/>
      <c r="M430" s="187"/>
      <c r="N430" s="187"/>
      <c r="O430" s="187"/>
      <c r="P430" s="529"/>
      <c r="Q430" s="187"/>
      <c r="R430" s="187"/>
      <c r="S430" s="187"/>
      <c r="T430" s="187"/>
      <c r="U430" s="187"/>
      <c r="V430" s="187"/>
      <c r="W430" s="187"/>
      <c r="X430" s="530"/>
      <c r="Y430" s="187"/>
      <c r="Z430" s="187"/>
      <c r="AA430" s="530"/>
      <c r="AB430" s="187"/>
    </row>
    <row r="431" spans="2:28" x14ac:dyDescent="0.25">
      <c r="B431" s="187"/>
      <c r="C431" s="187"/>
      <c r="D431" s="187"/>
      <c r="E431" s="187"/>
      <c r="F431" s="187"/>
      <c r="G431" s="187"/>
      <c r="H431" s="531"/>
      <c r="I431" s="187"/>
      <c r="J431" s="187"/>
      <c r="K431" s="528"/>
      <c r="L431" s="187"/>
      <c r="M431" s="187"/>
      <c r="N431" s="187"/>
      <c r="O431" s="187"/>
      <c r="P431" s="529"/>
      <c r="Q431" s="187"/>
      <c r="R431" s="187"/>
      <c r="S431" s="187"/>
      <c r="T431" s="187"/>
      <c r="U431" s="187"/>
      <c r="V431" s="187"/>
      <c r="W431" s="187"/>
      <c r="X431" s="530"/>
      <c r="Y431" s="187"/>
      <c r="Z431" s="187"/>
      <c r="AA431" s="530"/>
      <c r="AB431" s="187"/>
    </row>
    <row r="432" spans="2:28" x14ac:dyDescent="0.25">
      <c r="B432" s="187"/>
      <c r="C432" s="187"/>
      <c r="D432" s="187"/>
      <c r="E432" s="187"/>
      <c r="F432" s="187"/>
      <c r="G432" s="187"/>
      <c r="H432" s="531"/>
      <c r="I432" s="187"/>
      <c r="J432" s="187"/>
      <c r="K432" s="528"/>
      <c r="L432" s="187"/>
      <c r="M432" s="187"/>
      <c r="N432" s="187"/>
      <c r="O432" s="187"/>
      <c r="P432" s="529"/>
      <c r="Q432" s="187"/>
      <c r="R432" s="187"/>
      <c r="S432" s="187"/>
      <c r="T432" s="187"/>
      <c r="U432" s="187"/>
      <c r="V432" s="187"/>
      <c r="W432" s="187"/>
      <c r="X432" s="530"/>
      <c r="Y432" s="187"/>
      <c r="Z432" s="187"/>
      <c r="AA432" s="530"/>
      <c r="AB432" s="187"/>
    </row>
    <row r="433" spans="2:28" x14ac:dyDescent="0.25">
      <c r="B433" s="187"/>
      <c r="C433" s="187"/>
      <c r="D433" s="187"/>
      <c r="E433" s="187"/>
      <c r="F433" s="187"/>
      <c r="G433" s="187"/>
      <c r="H433" s="531"/>
      <c r="I433" s="187"/>
      <c r="J433" s="187"/>
      <c r="K433" s="528"/>
      <c r="L433" s="187"/>
      <c r="M433" s="187"/>
      <c r="N433" s="187"/>
      <c r="O433" s="187"/>
      <c r="P433" s="529"/>
      <c r="Q433" s="187"/>
      <c r="R433" s="187"/>
      <c r="S433" s="187"/>
      <c r="T433" s="187"/>
      <c r="U433" s="187"/>
      <c r="V433" s="187"/>
      <c r="W433" s="187"/>
      <c r="X433" s="530"/>
      <c r="Y433" s="187"/>
      <c r="Z433" s="187"/>
      <c r="AA433" s="530"/>
      <c r="AB433" s="187"/>
    </row>
    <row r="434" spans="2:28" x14ac:dyDescent="0.25">
      <c r="B434" s="187"/>
      <c r="C434" s="187"/>
      <c r="D434" s="187"/>
      <c r="E434" s="187"/>
      <c r="F434" s="187"/>
      <c r="G434" s="187"/>
      <c r="H434" s="531"/>
      <c r="I434" s="187"/>
      <c r="J434" s="187"/>
      <c r="K434" s="528"/>
      <c r="L434" s="187"/>
      <c r="M434" s="187"/>
      <c r="N434" s="187"/>
      <c r="O434" s="187"/>
      <c r="P434" s="529"/>
      <c r="Q434" s="187"/>
      <c r="R434" s="187"/>
      <c r="S434" s="187"/>
      <c r="T434" s="187"/>
      <c r="U434" s="187"/>
      <c r="V434" s="187"/>
      <c r="W434" s="187"/>
      <c r="X434" s="530"/>
      <c r="Y434" s="187"/>
      <c r="Z434" s="187"/>
      <c r="AA434" s="530"/>
      <c r="AB434" s="187"/>
    </row>
    <row r="435" spans="2:28" x14ac:dyDescent="0.25">
      <c r="B435" s="187"/>
      <c r="C435" s="187"/>
      <c r="D435" s="187"/>
      <c r="E435" s="187"/>
      <c r="F435" s="187"/>
      <c r="G435" s="187"/>
      <c r="H435" s="531"/>
      <c r="I435" s="187"/>
      <c r="J435" s="187"/>
      <c r="K435" s="528"/>
      <c r="L435" s="187"/>
      <c r="M435" s="187"/>
      <c r="N435" s="187"/>
      <c r="O435" s="187"/>
      <c r="P435" s="529"/>
      <c r="Q435" s="187"/>
      <c r="R435" s="187"/>
      <c r="S435" s="187"/>
      <c r="T435" s="187"/>
      <c r="U435" s="187"/>
      <c r="V435" s="187"/>
      <c r="W435" s="187"/>
      <c r="X435" s="530"/>
      <c r="Y435" s="187"/>
      <c r="Z435" s="187"/>
      <c r="AA435" s="530"/>
      <c r="AB435" s="187"/>
    </row>
    <row r="436" spans="2:28" x14ac:dyDescent="0.25">
      <c r="B436" s="187"/>
      <c r="C436" s="187"/>
      <c r="D436" s="187"/>
      <c r="E436" s="187"/>
      <c r="F436" s="187"/>
      <c r="G436" s="187"/>
      <c r="H436" s="531"/>
      <c r="I436" s="187"/>
      <c r="J436" s="187"/>
      <c r="K436" s="528"/>
      <c r="L436" s="187"/>
      <c r="M436" s="187"/>
      <c r="N436" s="187"/>
      <c r="O436" s="187"/>
      <c r="P436" s="529"/>
      <c r="Q436" s="187"/>
      <c r="R436" s="187"/>
      <c r="S436" s="187"/>
      <c r="T436" s="187"/>
      <c r="U436" s="187"/>
      <c r="V436" s="187"/>
      <c r="W436" s="187"/>
      <c r="X436" s="530"/>
      <c r="Y436" s="187"/>
      <c r="Z436" s="187"/>
      <c r="AA436" s="530"/>
      <c r="AB436" s="187"/>
    </row>
    <row r="437" spans="2:28" x14ac:dyDescent="0.25">
      <c r="B437" s="187"/>
      <c r="C437" s="187"/>
      <c r="D437" s="187"/>
      <c r="E437" s="187"/>
      <c r="F437" s="187"/>
      <c r="G437" s="187"/>
      <c r="H437" s="531"/>
      <c r="I437" s="187"/>
      <c r="J437" s="187"/>
      <c r="K437" s="528"/>
      <c r="L437" s="187"/>
      <c r="M437" s="187"/>
      <c r="N437" s="187"/>
      <c r="O437" s="187"/>
      <c r="P437" s="529"/>
      <c r="Q437" s="187"/>
      <c r="R437" s="187"/>
      <c r="S437" s="187"/>
      <c r="T437" s="187"/>
      <c r="U437" s="187"/>
      <c r="V437" s="187"/>
      <c r="W437" s="187"/>
      <c r="X437" s="530"/>
      <c r="Y437" s="187"/>
      <c r="Z437" s="187"/>
      <c r="AA437" s="530"/>
      <c r="AB437" s="187"/>
    </row>
    <row r="438" spans="2:28" x14ac:dyDescent="0.25">
      <c r="B438" s="187"/>
      <c r="C438" s="187"/>
      <c r="D438" s="187"/>
      <c r="E438" s="187"/>
      <c r="F438" s="187"/>
      <c r="G438" s="187"/>
      <c r="H438" s="531"/>
      <c r="I438" s="187"/>
      <c r="J438" s="187"/>
      <c r="K438" s="528"/>
      <c r="L438" s="187"/>
      <c r="M438" s="187"/>
      <c r="N438" s="187"/>
      <c r="O438" s="187"/>
      <c r="P438" s="529"/>
      <c r="Q438" s="187"/>
      <c r="R438" s="187"/>
      <c r="S438" s="187"/>
      <c r="T438" s="187"/>
      <c r="U438" s="187"/>
      <c r="V438" s="187"/>
      <c r="W438" s="187"/>
      <c r="X438" s="530"/>
      <c r="Y438" s="187"/>
      <c r="Z438" s="187"/>
      <c r="AA438" s="530"/>
      <c r="AB438" s="187"/>
    </row>
    <row r="439" spans="2:28" x14ac:dyDescent="0.25">
      <c r="B439" s="187"/>
      <c r="C439" s="187"/>
      <c r="D439" s="187"/>
      <c r="E439" s="187"/>
      <c r="F439" s="187"/>
      <c r="G439" s="187"/>
      <c r="H439" s="531"/>
      <c r="I439" s="187"/>
      <c r="J439" s="187"/>
      <c r="K439" s="528"/>
      <c r="L439" s="187"/>
      <c r="M439" s="187"/>
      <c r="N439" s="187"/>
      <c r="O439" s="187"/>
      <c r="P439" s="529"/>
      <c r="Q439" s="187"/>
      <c r="R439" s="187"/>
      <c r="S439" s="187"/>
      <c r="T439" s="187"/>
      <c r="U439" s="187"/>
      <c r="V439" s="187"/>
      <c r="W439" s="187"/>
      <c r="X439" s="530"/>
      <c r="Y439" s="187"/>
      <c r="Z439" s="187"/>
      <c r="AA439" s="530"/>
      <c r="AB439" s="187"/>
    </row>
    <row r="440" spans="2:28" x14ac:dyDescent="0.25">
      <c r="B440" s="187"/>
      <c r="C440" s="187"/>
      <c r="D440" s="187"/>
      <c r="E440" s="187"/>
      <c r="F440" s="187"/>
      <c r="G440" s="187"/>
      <c r="H440" s="531"/>
      <c r="I440" s="187"/>
      <c r="J440" s="187"/>
      <c r="K440" s="528"/>
      <c r="L440" s="187"/>
      <c r="M440" s="187"/>
      <c r="N440" s="187"/>
      <c r="O440" s="187"/>
      <c r="P440" s="529"/>
      <c r="Q440" s="187"/>
      <c r="R440" s="187"/>
      <c r="S440" s="187"/>
      <c r="T440" s="187"/>
      <c r="U440" s="187"/>
      <c r="V440" s="187"/>
      <c r="W440" s="187"/>
      <c r="X440" s="530"/>
      <c r="Y440" s="187"/>
      <c r="Z440" s="187"/>
      <c r="AA440" s="530"/>
      <c r="AB440" s="187"/>
    </row>
    <row r="441" spans="2:28" x14ac:dyDescent="0.25">
      <c r="B441" s="187"/>
      <c r="C441" s="187"/>
      <c r="D441" s="187"/>
      <c r="E441" s="187"/>
      <c r="F441" s="187"/>
      <c r="G441" s="187"/>
      <c r="H441" s="531"/>
      <c r="I441" s="187"/>
      <c r="J441" s="187"/>
      <c r="K441" s="528"/>
      <c r="L441" s="187"/>
      <c r="M441" s="187"/>
      <c r="N441" s="187"/>
      <c r="O441" s="187"/>
      <c r="P441" s="529"/>
      <c r="Q441" s="187"/>
      <c r="R441" s="187"/>
      <c r="S441" s="187"/>
      <c r="T441" s="187"/>
      <c r="U441" s="187"/>
      <c r="V441" s="187"/>
      <c r="W441" s="187"/>
      <c r="X441" s="530"/>
      <c r="Y441" s="187"/>
      <c r="Z441" s="187"/>
      <c r="AA441" s="530"/>
      <c r="AB441" s="187"/>
    </row>
    <row r="442" spans="2:28" x14ac:dyDescent="0.25">
      <c r="B442" s="187"/>
      <c r="C442" s="187"/>
      <c r="D442" s="187"/>
      <c r="E442" s="187"/>
      <c r="F442" s="187"/>
      <c r="G442" s="187"/>
      <c r="H442" s="531"/>
      <c r="I442" s="187"/>
      <c r="J442" s="187"/>
      <c r="K442" s="528"/>
      <c r="L442" s="187"/>
      <c r="M442" s="187"/>
      <c r="N442" s="187"/>
      <c r="O442" s="187"/>
      <c r="P442" s="529"/>
      <c r="Q442" s="187"/>
      <c r="R442" s="187"/>
      <c r="S442" s="187"/>
      <c r="T442" s="187"/>
      <c r="U442" s="187"/>
      <c r="V442" s="187"/>
      <c r="W442" s="187"/>
      <c r="X442" s="530"/>
      <c r="Y442" s="187"/>
      <c r="Z442" s="187"/>
      <c r="AA442" s="530"/>
      <c r="AB442" s="187"/>
    </row>
    <row r="443" spans="2:28" x14ac:dyDescent="0.25">
      <c r="B443" s="187"/>
      <c r="C443" s="187"/>
      <c r="D443" s="187"/>
      <c r="E443" s="187"/>
      <c r="F443" s="187"/>
      <c r="G443" s="187"/>
      <c r="H443" s="531"/>
      <c r="I443" s="187"/>
      <c r="J443" s="187"/>
      <c r="K443" s="528"/>
      <c r="L443" s="187"/>
      <c r="M443" s="187"/>
      <c r="N443" s="187"/>
      <c r="O443" s="187"/>
      <c r="P443" s="529"/>
      <c r="Q443" s="187"/>
      <c r="R443" s="187"/>
      <c r="S443" s="187"/>
      <c r="T443" s="187"/>
      <c r="U443" s="187"/>
      <c r="V443" s="187"/>
      <c r="W443" s="187"/>
      <c r="X443" s="530"/>
      <c r="Y443" s="187"/>
      <c r="Z443" s="187"/>
      <c r="AA443" s="530"/>
      <c r="AB443" s="187"/>
    </row>
    <row r="444" spans="2:28" x14ac:dyDescent="0.25">
      <c r="B444" s="187"/>
      <c r="C444" s="187"/>
      <c r="D444" s="187"/>
      <c r="E444" s="187"/>
      <c r="F444" s="187"/>
      <c r="G444" s="187"/>
      <c r="H444" s="531"/>
      <c r="I444" s="187"/>
      <c r="J444" s="187"/>
      <c r="K444" s="528"/>
      <c r="L444" s="187"/>
      <c r="M444" s="187"/>
      <c r="N444" s="187"/>
      <c r="O444" s="187"/>
      <c r="P444" s="529"/>
      <c r="Q444" s="187"/>
      <c r="R444" s="187"/>
      <c r="S444" s="187"/>
      <c r="T444" s="187"/>
      <c r="U444" s="187"/>
      <c r="V444" s="187"/>
      <c r="W444" s="187"/>
      <c r="X444" s="530"/>
      <c r="Y444" s="187"/>
      <c r="Z444" s="187"/>
      <c r="AA444" s="530"/>
      <c r="AB444" s="187"/>
    </row>
    <row r="445" spans="2:28" x14ac:dyDescent="0.25">
      <c r="B445" s="187"/>
      <c r="C445" s="187"/>
      <c r="D445" s="187"/>
      <c r="E445" s="187"/>
      <c r="F445" s="187"/>
      <c r="G445" s="187"/>
      <c r="H445" s="531"/>
      <c r="I445" s="187"/>
      <c r="J445" s="187"/>
      <c r="K445" s="528"/>
      <c r="L445" s="187"/>
      <c r="M445" s="187"/>
      <c r="N445" s="187"/>
      <c r="O445" s="187"/>
      <c r="P445" s="529"/>
      <c r="Q445" s="187"/>
      <c r="R445" s="187"/>
      <c r="S445" s="187"/>
      <c r="T445" s="187"/>
      <c r="U445" s="187"/>
      <c r="V445" s="187"/>
      <c r="W445" s="187"/>
      <c r="X445" s="530"/>
      <c r="Y445" s="187"/>
      <c r="Z445" s="187"/>
      <c r="AA445" s="530"/>
      <c r="AB445" s="187"/>
    </row>
    <row r="446" spans="2:28" x14ac:dyDescent="0.25">
      <c r="B446" s="187"/>
      <c r="C446" s="187"/>
      <c r="D446" s="187"/>
      <c r="E446" s="187"/>
      <c r="F446" s="187"/>
      <c r="G446" s="187"/>
      <c r="H446" s="531"/>
      <c r="I446" s="187"/>
      <c r="J446" s="187"/>
      <c r="K446" s="528"/>
      <c r="L446" s="187"/>
      <c r="M446" s="187"/>
      <c r="N446" s="187"/>
      <c r="O446" s="187"/>
      <c r="P446" s="529"/>
      <c r="Q446" s="187"/>
      <c r="R446" s="187"/>
      <c r="S446" s="187"/>
      <c r="T446" s="187"/>
      <c r="U446" s="187"/>
      <c r="V446" s="187"/>
      <c r="W446" s="187"/>
      <c r="X446" s="530"/>
      <c r="Y446" s="187"/>
      <c r="Z446" s="187"/>
      <c r="AA446" s="530"/>
      <c r="AB446" s="187"/>
    </row>
    <row r="447" spans="2:28" x14ac:dyDescent="0.25">
      <c r="B447" s="187"/>
      <c r="C447" s="187"/>
      <c r="D447" s="187"/>
      <c r="E447" s="187"/>
      <c r="F447" s="187"/>
      <c r="G447" s="187"/>
      <c r="H447" s="531"/>
      <c r="I447" s="187"/>
      <c r="J447" s="187"/>
      <c r="K447" s="528"/>
      <c r="L447" s="187"/>
      <c r="M447" s="187"/>
      <c r="N447" s="187"/>
      <c r="O447" s="187"/>
      <c r="P447" s="529"/>
      <c r="Q447" s="187"/>
      <c r="R447" s="187"/>
      <c r="S447" s="187"/>
      <c r="T447" s="187"/>
      <c r="U447" s="187"/>
      <c r="V447" s="187"/>
      <c r="W447" s="187"/>
      <c r="X447" s="530"/>
      <c r="Y447" s="187"/>
      <c r="Z447" s="187"/>
      <c r="AA447" s="530"/>
      <c r="AB447" s="187"/>
    </row>
    <row r="448" spans="2:28" x14ac:dyDescent="0.25">
      <c r="B448" s="187"/>
      <c r="C448" s="187"/>
      <c r="D448" s="187"/>
      <c r="E448" s="187"/>
      <c r="F448" s="187"/>
      <c r="G448" s="187"/>
      <c r="H448" s="531"/>
      <c r="I448" s="187"/>
      <c r="J448" s="187"/>
      <c r="K448" s="528"/>
      <c r="L448" s="187"/>
      <c r="M448" s="187"/>
      <c r="N448" s="187"/>
      <c r="O448" s="187"/>
      <c r="P448" s="529"/>
      <c r="Q448" s="187"/>
      <c r="R448" s="187"/>
      <c r="S448" s="187"/>
      <c r="T448" s="187"/>
      <c r="U448" s="187"/>
      <c r="V448" s="187"/>
      <c r="W448" s="187"/>
      <c r="X448" s="530"/>
      <c r="Y448" s="187"/>
      <c r="Z448" s="187"/>
      <c r="AA448" s="530"/>
      <c r="AB448" s="187"/>
    </row>
    <row r="449" spans="2:28" x14ac:dyDescent="0.25">
      <c r="B449" s="187"/>
      <c r="C449" s="187"/>
      <c r="D449" s="187"/>
      <c r="E449" s="187"/>
      <c r="F449" s="187"/>
      <c r="G449" s="187"/>
      <c r="H449" s="531"/>
      <c r="I449" s="187"/>
      <c r="J449" s="187"/>
      <c r="K449" s="528"/>
      <c r="L449" s="187"/>
      <c r="M449" s="187"/>
      <c r="N449" s="187"/>
      <c r="O449" s="187"/>
      <c r="P449" s="529"/>
      <c r="Q449" s="187"/>
      <c r="R449" s="187"/>
      <c r="S449" s="187"/>
      <c r="T449" s="187"/>
      <c r="U449" s="187"/>
      <c r="V449" s="187"/>
      <c r="W449" s="187"/>
      <c r="X449" s="530"/>
      <c r="Y449" s="187"/>
      <c r="Z449" s="187"/>
      <c r="AA449" s="530"/>
      <c r="AB449" s="187"/>
    </row>
    <row r="450" spans="2:28" x14ac:dyDescent="0.25">
      <c r="B450" s="187"/>
      <c r="C450" s="187"/>
      <c r="D450" s="187"/>
      <c r="E450" s="187"/>
      <c r="F450" s="187"/>
      <c r="G450" s="187"/>
      <c r="H450" s="531"/>
      <c r="I450" s="187"/>
      <c r="J450" s="187"/>
      <c r="K450" s="528"/>
      <c r="L450" s="187"/>
      <c r="M450" s="187"/>
      <c r="N450" s="187"/>
      <c r="O450" s="187"/>
      <c r="P450" s="529"/>
      <c r="Q450" s="187"/>
      <c r="R450" s="187"/>
      <c r="S450" s="187"/>
      <c r="T450" s="187"/>
      <c r="U450" s="187"/>
      <c r="V450" s="187"/>
      <c r="W450" s="187"/>
      <c r="X450" s="530"/>
      <c r="Y450" s="187"/>
      <c r="Z450" s="187"/>
      <c r="AA450" s="530"/>
      <c r="AB450" s="187"/>
    </row>
    <row r="451" spans="2:28" x14ac:dyDescent="0.25">
      <c r="B451" s="187"/>
      <c r="C451" s="187"/>
      <c r="D451" s="187"/>
      <c r="E451" s="187"/>
      <c r="F451" s="187"/>
      <c r="G451" s="187"/>
      <c r="H451" s="531"/>
      <c r="I451" s="187"/>
      <c r="J451" s="187"/>
      <c r="K451" s="528"/>
      <c r="L451" s="187"/>
      <c r="M451" s="187"/>
      <c r="N451" s="187"/>
      <c r="O451" s="187"/>
      <c r="P451" s="529"/>
      <c r="Q451" s="187"/>
      <c r="R451" s="187"/>
      <c r="S451" s="187"/>
      <c r="T451" s="187"/>
      <c r="U451" s="187"/>
      <c r="V451" s="187"/>
      <c r="W451" s="187"/>
      <c r="X451" s="530"/>
      <c r="Y451" s="187"/>
      <c r="Z451" s="187"/>
      <c r="AA451" s="530"/>
      <c r="AB451" s="187"/>
    </row>
    <row r="452" spans="2:28" x14ac:dyDescent="0.25">
      <c r="B452" s="187"/>
      <c r="C452" s="187"/>
      <c r="D452" s="187"/>
      <c r="E452" s="187"/>
      <c r="F452" s="187"/>
      <c r="G452" s="187"/>
      <c r="H452" s="531"/>
      <c r="I452" s="187"/>
      <c r="J452" s="187"/>
      <c r="K452" s="528"/>
      <c r="L452" s="187"/>
      <c r="M452" s="187"/>
      <c r="N452" s="187"/>
      <c r="O452" s="187"/>
      <c r="P452" s="529"/>
      <c r="Q452" s="187"/>
      <c r="R452" s="187"/>
      <c r="S452" s="187"/>
      <c r="T452" s="187"/>
      <c r="U452" s="187"/>
      <c r="V452" s="187"/>
      <c r="W452" s="187"/>
      <c r="X452" s="530"/>
      <c r="Y452" s="187"/>
      <c r="Z452" s="187"/>
      <c r="AA452" s="530"/>
      <c r="AB452" s="187"/>
    </row>
    <row r="453" spans="2:28" x14ac:dyDescent="0.25">
      <c r="B453" s="187"/>
      <c r="C453" s="187"/>
      <c r="D453" s="187"/>
      <c r="E453" s="187"/>
      <c r="F453" s="187"/>
      <c r="G453" s="187"/>
      <c r="H453" s="531"/>
      <c r="I453" s="187"/>
      <c r="J453" s="187"/>
      <c r="K453" s="528"/>
      <c r="L453" s="187"/>
      <c r="M453" s="187"/>
      <c r="N453" s="187"/>
      <c r="O453" s="187"/>
      <c r="P453" s="529"/>
      <c r="Q453" s="187"/>
      <c r="R453" s="187"/>
      <c r="S453" s="187"/>
      <c r="T453" s="187"/>
      <c r="U453" s="187"/>
      <c r="V453" s="187"/>
      <c r="W453" s="187"/>
      <c r="X453" s="530"/>
      <c r="Y453" s="187"/>
      <c r="Z453" s="187"/>
      <c r="AA453" s="530"/>
      <c r="AB453" s="187"/>
    </row>
    <row r="454" spans="2:28" x14ac:dyDescent="0.25">
      <c r="B454" s="187"/>
      <c r="C454" s="187"/>
      <c r="D454" s="187"/>
      <c r="E454" s="187"/>
      <c r="F454" s="187"/>
      <c r="G454" s="187"/>
      <c r="H454" s="531"/>
      <c r="I454" s="187"/>
      <c r="J454" s="187"/>
      <c r="K454" s="528"/>
      <c r="L454" s="187"/>
      <c r="M454" s="187"/>
      <c r="N454" s="187"/>
      <c r="O454" s="187"/>
      <c r="P454" s="529"/>
      <c r="Q454" s="187"/>
      <c r="R454" s="187"/>
      <c r="S454" s="187"/>
      <c r="T454" s="187"/>
      <c r="U454" s="187"/>
      <c r="V454" s="187"/>
      <c r="W454" s="187"/>
      <c r="X454" s="530"/>
      <c r="Y454" s="187"/>
      <c r="Z454" s="187"/>
      <c r="AA454" s="530"/>
      <c r="AB454" s="187"/>
    </row>
    <row r="455" spans="2:28" x14ac:dyDescent="0.25">
      <c r="B455" s="187"/>
      <c r="C455" s="187"/>
      <c r="D455" s="187"/>
      <c r="E455" s="187"/>
      <c r="F455" s="187"/>
      <c r="G455" s="187"/>
      <c r="H455" s="531"/>
      <c r="I455" s="187"/>
      <c r="J455" s="187"/>
      <c r="K455" s="528"/>
      <c r="L455" s="187"/>
      <c r="M455" s="187"/>
      <c r="N455" s="187"/>
      <c r="O455" s="187"/>
      <c r="P455" s="529"/>
      <c r="Q455" s="187"/>
      <c r="R455" s="187"/>
      <c r="S455" s="187"/>
      <c r="T455" s="187"/>
      <c r="U455" s="187"/>
      <c r="V455" s="187"/>
      <c r="W455" s="187"/>
      <c r="X455" s="530"/>
      <c r="Y455" s="187"/>
      <c r="Z455" s="187"/>
      <c r="AA455" s="530"/>
      <c r="AB455" s="187"/>
    </row>
    <row r="456" spans="2:28" x14ac:dyDescent="0.25">
      <c r="B456" s="187"/>
      <c r="C456" s="187"/>
      <c r="D456" s="187"/>
      <c r="E456" s="187"/>
      <c r="F456" s="187"/>
      <c r="G456" s="187"/>
      <c r="H456" s="531"/>
      <c r="I456" s="187"/>
      <c r="J456" s="187"/>
      <c r="K456" s="528"/>
      <c r="L456" s="187"/>
      <c r="M456" s="187"/>
      <c r="N456" s="187"/>
      <c r="O456" s="187"/>
      <c r="P456" s="529"/>
      <c r="Q456" s="187"/>
      <c r="R456" s="187"/>
      <c r="S456" s="187"/>
      <c r="T456" s="187"/>
      <c r="U456" s="187"/>
      <c r="V456" s="187"/>
      <c r="W456" s="187"/>
      <c r="X456" s="530"/>
      <c r="Y456" s="187"/>
      <c r="Z456" s="187"/>
      <c r="AA456" s="530"/>
      <c r="AB456" s="187"/>
    </row>
    <row r="457" spans="2:28" x14ac:dyDescent="0.25">
      <c r="B457" s="187"/>
      <c r="C457" s="187"/>
      <c r="D457" s="187"/>
      <c r="E457" s="187"/>
      <c r="F457" s="187"/>
      <c r="G457" s="187"/>
      <c r="H457" s="531"/>
      <c r="I457" s="187"/>
      <c r="J457" s="187"/>
      <c r="K457" s="528"/>
      <c r="L457" s="187"/>
      <c r="M457" s="187"/>
      <c r="N457" s="187"/>
      <c r="O457" s="187"/>
      <c r="P457" s="529"/>
      <c r="Q457" s="187"/>
      <c r="R457" s="187"/>
      <c r="S457" s="187"/>
      <c r="T457" s="187"/>
      <c r="U457" s="187"/>
      <c r="V457" s="187"/>
      <c r="W457" s="187"/>
      <c r="X457" s="530"/>
      <c r="Y457" s="187"/>
      <c r="Z457" s="187"/>
      <c r="AA457" s="530"/>
      <c r="AB457" s="187"/>
    </row>
    <row r="458" spans="2:28" x14ac:dyDescent="0.25">
      <c r="B458" s="187"/>
      <c r="C458" s="187"/>
      <c r="D458" s="187"/>
      <c r="E458" s="187"/>
      <c r="F458" s="187"/>
      <c r="G458" s="187"/>
      <c r="H458" s="531"/>
      <c r="I458" s="187"/>
      <c r="J458" s="187"/>
      <c r="K458" s="528"/>
      <c r="L458" s="187"/>
      <c r="M458" s="187"/>
      <c r="N458" s="187"/>
      <c r="O458" s="187"/>
      <c r="P458" s="529"/>
      <c r="Q458" s="187"/>
      <c r="R458" s="187"/>
      <c r="S458" s="187"/>
      <c r="T458" s="187"/>
      <c r="U458" s="187"/>
      <c r="V458" s="187"/>
      <c r="W458" s="187"/>
      <c r="X458" s="530"/>
      <c r="Y458" s="187"/>
      <c r="Z458" s="187"/>
      <c r="AA458" s="530"/>
      <c r="AB458" s="187"/>
    </row>
    <row r="459" spans="2:28" x14ac:dyDescent="0.25">
      <c r="B459" s="187"/>
      <c r="C459" s="187"/>
      <c r="D459" s="187"/>
      <c r="E459" s="187"/>
      <c r="F459" s="187"/>
      <c r="G459" s="187"/>
      <c r="H459" s="531"/>
      <c r="I459" s="187"/>
      <c r="J459" s="187"/>
      <c r="K459" s="528"/>
      <c r="L459" s="187"/>
      <c r="M459" s="187"/>
      <c r="N459" s="187"/>
      <c r="O459" s="187"/>
      <c r="P459" s="529"/>
      <c r="Q459" s="187"/>
      <c r="R459" s="187"/>
      <c r="S459" s="187"/>
      <c r="T459" s="187"/>
      <c r="U459" s="187"/>
      <c r="V459" s="187"/>
      <c r="W459" s="187"/>
      <c r="X459" s="530"/>
      <c r="Y459" s="187"/>
      <c r="Z459" s="187"/>
      <c r="AA459" s="530"/>
      <c r="AB459" s="187"/>
    </row>
    <row r="460" spans="2:28" x14ac:dyDescent="0.25">
      <c r="B460" s="187"/>
      <c r="C460" s="187"/>
      <c r="D460" s="187"/>
      <c r="E460" s="187"/>
      <c r="F460" s="187"/>
      <c r="G460" s="187"/>
      <c r="H460" s="531"/>
      <c r="I460" s="187"/>
      <c r="J460" s="187"/>
      <c r="K460" s="528"/>
      <c r="L460" s="187"/>
      <c r="M460" s="187"/>
      <c r="N460" s="187"/>
      <c r="O460" s="187"/>
      <c r="P460" s="529"/>
      <c r="Q460" s="187"/>
      <c r="R460" s="187"/>
      <c r="S460" s="187"/>
      <c r="T460" s="187"/>
      <c r="U460" s="187"/>
      <c r="V460" s="187"/>
      <c r="W460" s="187"/>
      <c r="X460" s="530"/>
      <c r="Y460" s="187"/>
      <c r="Z460" s="187"/>
      <c r="AA460" s="530"/>
      <c r="AB460" s="187"/>
    </row>
    <row r="461" spans="2:28" x14ac:dyDescent="0.25">
      <c r="B461" s="187"/>
      <c r="C461" s="187"/>
      <c r="D461" s="187"/>
      <c r="E461" s="187"/>
      <c r="F461" s="187"/>
      <c r="G461" s="187"/>
      <c r="H461" s="531"/>
      <c r="I461" s="187"/>
      <c r="J461" s="187"/>
      <c r="K461" s="528"/>
      <c r="L461" s="187"/>
      <c r="M461" s="187"/>
      <c r="N461" s="187"/>
      <c r="O461" s="187"/>
      <c r="P461" s="529"/>
      <c r="Q461" s="187"/>
      <c r="R461" s="187"/>
      <c r="S461" s="187"/>
      <c r="T461" s="187"/>
      <c r="U461" s="187"/>
      <c r="V461" s="187"/>
      <c r="W461" s="187"/>
      <c r="X461" s="530"/>
      <c r="Y461" s="187"/>
      <c r="Z461" s="187"/>
      <c r="AA461" s="530"/>
      <c r="AB461" s="187"/>
    </row>
    <row r="462" spans="2:28" x14ac:dyDescent="0.25">
      <c r="B462" s="187"/>
      <c r="C462" s="187"/>
      <c r="D462" s="187"/>
      <c r="E462" s="187"/>
      <c r="F462" s="187"/>
      <c r="G462" s="187"/>
      <c r="H462" s="531"/>
      <c r="I462" s="187"/>
      <c r="J462" s="187"/>
      <c r="K462" s="528"/>
      <c r="L462" s="187"/>
      <c r="M462" s="187"/>
      <c r="N462" s="187"/>
      <c r="O462" s="187"/>
      <c r="P462" s="529"/>
      <c r="Q462" s="187"/>
      <c r="R462" s="187"/>
      <c r="S462" s="187"/>
      <c r="T462" s="187"/>
      <c r="U462" s="187"/>
      <c r="V462" s="187"/>
      <c r="W462" s="187"/>
      <c r="X462" s="530"/>
      <c r="Y462" s="187"/>
      <c r="Z462" s="187"/>
      <c r="AA462" s="530"/>
      <c r="AB462" s="187"/>
    </row>
    <row r="463" spans="2:28" x14ac:dyDescent="0.25">
      <c r="B463" s="187"/>
      <c r="C463" s="187"/>
      <c r="D463" s="187"/>
      <c r="E463" s="187"/>
      <c r="F463" s="187"/>
      <c r="G463" s="187"/>
      <c r="H463" s="531"/>
      <c r="I463" s="187"/>
      <c r="J463" s="187"/>
      <c r="K463" s="528"/>
      <c r="L463" s="187"/>
      <c r="M463" s="187"/>
      <c r="N463" s="187"/>
      <c r="O463" s="187"/>
      <c r="P463" s="529"/>
      <c r="Q463" s="187"/>
      <c r="R463" s="187"/>
      <c r="S463" s="187"/>
      <c r="T463" s="187"/>
      <c r="U463" s="187"/>
      <c r="V463" s="187"/>
      <c r="W463" s="187"/>
      <c r="X463" s="530"/>
      <c r="Y463" s="187"/>
      <c r="Z463" s="187"/>
      <c r="AA463" s="530"/>
      <c r="AB463" s="187"/>
    </row>
    <row r="464" spans="2:28" x14ac:dyDescent="0.25">
      <c r="B464" s="187"/>
      <c r="C464" s="187"/>
      <c r="D464" s="187"/>
      <c r="E464" s="187"/>
      <c r="F464" s="187"/>
      <c r="G464" s="187"/>
      <c r="H464" s="531"/>
      <c r="I464" s="187"/>
      <c r="J464" s="187"/>
      <c r="K464" s="528"/>
      <c r="L464" s="187"/>
      <c r="M464" s="187"/>
      <c r="N464" s="187"/>
      <c r="O464" s="187"/>
      <c r="P464" s="529"/>
      <c r="Q464" s="187"/>
      <c r="R464" s="187"/>
      <c r="S464" s="187"/>
      <c r="T464" s="187"/>
      <c r="U464" s="187"/>
      <c r="V464" s="187"/>
      <c r="W464" s="187"/>
      <c r="X464" s="530"/>
      <c r="Y464" s="187"/>
      <c r="Z464" s="187"/>
      <c r="AA464" s="530"/>
      <c r="AB464" s="187"/>
    </row>
    <row r="465" spans="2:28" x14ac:dyDescent="0.25">
      <c r="B465" s="187"/>
      <c r="C465" s="187"/>
      <c r="D465" s="187"/>
      <c r="E465" s="187"/>
      <c r="F465" s="187"/>
      <c r="G465" s="187"/>
      <c r="H465" s="531"/>
      <c r="I465" s="187"/>
      <c r="J465" s="187"/>
      <c r="K465" s="528"/>
      <c r="L465" s="187"/>
      <c r="M465" s="187"/>
      <c r="N465" s="187"/>
      <c r="O465" s="187"/>
      <c r="P465" s="529"/>
      <c r="Q465" s="187"/>
      <c r="R465" s="187"/>
      <c r="S465" s="187"/>
      <c r="T465" s="187"/>
      <c r="U465" s="187"/>
      <c r="V465" s="187"/>
      <c r="W465" s="187"/>
      <c r="X465" s="530"/>
      <c r="Y465" s="187"/>
      <c r="Z465" s="187"/>
      <c r="AA465" s="530"/>
      <c r="AB465" s="187"/>
    </row>
    <row r="466" spans="2:28" x14ac:dyDescent="0.25">
      <c r="B466" s="187"/>
      <c r="C466" s="187"/>
      <c r="D466" s="187"/>
      <c r="E466" s="187"/>
      <c r="F466" s="187"/>
      <c r="G466" s="187"/>
      <c r="H466" s="531"/>
      <c r="I466" s="187"/>
      <c r="J466" s="187"/>
      <c r="K466" s="528"/>
      <c r="L466" s="187"/>
      <c r="M466" s="187"/>
      <c r="N466" s="187"/>
      <c r="O466" s="187"/>
      <c r="P466" s="529"/>
      <c r="Q466" s="187"/>
      <c r="R466" s="187"/>
      <c r="S466" s="187"/>
      <c r="T466" s="187"/>
      <c r="U466" s="187"/>
      <c r="V466" s="187"/>
      <c r="W466" s="187"/>
      <c r="X466" s="530"/>
      <c r="Y466" s="187"/>
      <c r="Z466" s="187"/>
      <c r="AA466" s="530"/>
      <c r="AB466" s="187"/>
    </row>
    <row r="467" spans="2:28" x14ac:dyDescent="0.25">
      <c r="B467" s="187"/>
      <c r="C467" s="187"/>
      <c r="D467" s="187"/>
      <c r="E467" s="187"/>
      <c r="F467" s="187"/>
      <c r="G467" s="187"/>
      <c r="H467" s="531"/>
      <c r="I467" s="187"/>
      <c r="J467" s="187"/>
      <c r="K467" s="528"/>
      <c r="L467" s="187"/>
      <c r="M467" s="187"/>
      <c r="N467" s="187"/>
      <c r="O467" s="187"/>
      <c r="P467" s="529"/>
      <c r="Q467" s="187"/>
      <c r="R467" s="187"/>
      <c r="S467" s="187"/>
      <c r="T467" s="187"/>
      <c r="U467" s="187"/>
      <c r="V467" s="187"/>
      <c r="W467" s="187"/>
      <c r="X467" s="530"/>
      <c r="Y467" s="187"/>
      <c r="Z467" s="187"/>
      <c r="AA467" s="530"/>
      <c r="AB467" s="187"/>
    </row>
    <row r="468" spans="2:28" x14ac:dyDescent="0.25">
      <c r="B468" s="187"/>
      <c r="C468" s="187"/>
      <c r="D468" s="187"/>
      <c r="E468" s="187"/>
      <c r="F468" s="187"/>
      <c r="G468" s="187"/>
      <c r="H468" s="531"/>
      <c r="I468" s="187"/>
      <c r="J468" s="187"/>
      <c r="K468" s="528"/>
      <c r="L468" s="187"/>
      <c r="M468" s="187"/>
      <c r="N468" s="187"/>
      <c r="O468" s="187"/>
      <c r="P468" s="529"/>
      <c r="Q468" s="187"/>
      <c r="R468" s="187"/>
      <c r="S468" s="187"/>
      <c r="T468" s="187"/>
      <c r="U468" s="187"/>
      <c r="V468" s="187"/>
      <c r="W468" s="187"/>
      <c r="X468" s="530"/>
      <c r="Y468" s="187"/>
      <c r="Z468" s="187"/>
      <c r="AA468" s="530"/>
      <c r="AB468" s="187"/>
    </row>
    <row r="469" spans="2:28" x14ac:dyDescent="0.25">
      <c r="B469" s="187"/>
      <c r="C469" s="187"/>
      <c r="D469" s="187"/>
      <c r="E469" s="187"/>
      <c r="F469" s="187"/>
      <c r="G469" s="187"/>
      <c r="H469" s="531"/>
      <c r="I469" s="187"/>
      <c r="J469" s="187"/>
      <c r="K469" s="528"/>
      <c r="L469" s="187"/>
      <c r="M469" s="187"/>
      <c r="N469" s="187"/>
      <c r="O469" s="187"/>
      <c r="P469" s="529"/>
      <c r="Q469" s="187"/>
      <c r="R469" s="187"/>
      <c r="S469" s="187"/>
      <c r="T469" s="187"/>
      <c r="U469" s="187"/>
      <c r="V469" s="187"/>
      <c r="W469" s="187"/>
      <c r="X469" s="530"/>
      <c r="Y469" s="187"/>
      <c r="Z469" s="187"/>
      <c r="AA469" s="530"/>
      <c r="AB469" s="187"/>
    </row>
    <row r="470" spans="2:28" x14ac:dyDescent="0.25">
      <c r="B470" s="187"/>
      <c r="C470" s="187"/>
      <c r="D470" s="187"/>
      <c r="E470" s="187"/>
      <c r="F470" s="187"/>
      <c r="G470" s="187"/>
      <c r="H470" s="531"/>
      <c r="I470" s="187"/>
      <c r="J470" s="187"/>
      <c r="K470" s="528"/>
      <c r="L470" s="187"/>
      <c r="M470" s="187"/>
      <c r="N470" s="187"/>
      <c r="O470" s="187"/>
      <c r="P470" s="529"/>
      <c r="Q470" s="187"/>
      <c r="R470" s="187"/>
      <c r="S470" s="187"/>
      <c r="T470" s="187"/>
      <c r="U470" s="187"/>
      <c r="V470" s="187"/>
      <c r="W470" s="187"/>
      <c r="X470" s="530"/>
      <c r="Y470" s="187"/>
      <c r="Z470" s="187"/>
      <c r="AA470" s="530"/>
      <c r="AB470" s="187"/>
    </row>
    <row r="471" spans="2:28" x14ac:dyDescent="0.25">
      <c r="B471" s="187"/>
      <c r="C471" s="187"/>
      <c r="D471" s="187"/>
      <c r="E471" s="187"/>
      <c r="F471" s="187"/>
      <c r="G471" s="187"/>
      <c r="H471" s="531"/>
      <c r="I471" s="187"/>
      <c r="J471" s="187"/>
      <c r="K471" s="528"/>
      <c r="L471" s="187"/>
      <c r="M471" s="187"/>
      <c r="N471" s="187"/>
      <c r="O471" s="187"/>
      <c r="P471" s="529"/>
      <c r="Q471" s="187"/>
      <c r="R471" s="187"/>
      <c r="S471" s="187"/>
      <c r="T471" s="187"/>
      <c r="U471" s="187"/>
      <c r="V471" s="187"/>
      <c r="W471" s="187"/>
      <c r="X471" s="530"/>
      <c r="Y471" s="187"/>
      <c r="Z471" s="187"/>
      <c r="AA471" s="530"/>
      <c r="AB471" s="187"/>
    </row>
    <row r="472" spans="2:28" x14ac:dyDescent="0.25">
      <c r="B472" s="187"/>
      <c r="C472" s="187"/>
      <c r="D472" s="187"/>
      <c r="E472" s="187"/>
      <c r="F472" s="187"/>
      <c r="G472" s="187"/>
      <c r="H472" s="531"/>
      <c r="I472" s="187"/>
      <c r="J472" s="187"/>
      <c r="K472" s="528"/>
      <c r="L472" s="187"/>
      <c r="M472" s="187"/>
      <c r="N472" s="187"/>
      <c r="O472" s="187"/>
      <c r="P472" s="529"/>
      <c r="Q472" s="187"/>
      <c r="R472" s="187"/>
      <c r="S472" s="187"/>
      <c r="T472" s="187"/>
      <c r="U472" s="187"/>
      <c r="V472" s="187"/>
      <c r="W472" s="187"/>
      <c r="X472" s="530"/>
      <c r="Y472" s="187"/>
      <c r="Z472" s="187"/>
      <c r="AA472" s="530"/>
      <c r="AB472" s="187"/>
    </row>
    <row r="473" spans="2:28" x14ac:dyDescent="0.25">
      <c r="B473" s="187"/>
      <c r="C473" s="187"/>
      <c r="D473" s="187"/>
      <c r="E473" s="187"/>
      <c r="F473" s="187"/>
      <c r="G473" s="187"/>
      <c r="H473" s="531"/>
      <c r="I473" s="187"/>
      <c r="J473" s="187"/>
      <c r="K473" s="528"/>
      <c r="L473" s="187"/>
      <c r="M473" s="187"/>
      <c r="N473" s="187"/>
      <c r="O473" s="187"/>
      <c r="P473" s="529"/>
      <c r="Q473" s="187"/>
      <c r="R473" s="187"/>
      <c r="S473" s="187"/>
      <c r="T473" s="187"/>
      <c r="U473" s="187"/>
      <c r="V473" s="187"/>
      <c r="W473" s="187"/>
      <c r="X473" s="530"/>
      <c r="Y473" s="187"/>
      <c r="Z473" s="187"/>
      <c r="AA473" s="530"/>
      <c r="AB473" s="187"/>
    </row>
    <row r="474" spans="2:28" x14ac:dyDescent="0.25">
      <c r="B474" s="187"/>
      <c r="C474" s="187"/>
      <c r="D474" s="187"/>
      <c r="E474" s="187"/>
      <c r="F474" s="187"/>
      <c r="G474" s="187"/>
      <c r="H474" s="531"/>
      <c r="I474" s="187"/>
      <c r="J474" s="187"/>
      <c r="K474" s="528"/>
      <c r="L474" s="187"/>
      <c r="M474" s="187"/>
      <c r="N474" s="187"/>
      <c r="O474" s="187"/>
      <c r="P474" s="529"/>
      <c r="Q474" s="187"/>
      <c r="R474" s="187"/>
      <c r="S474" s="187"/>
      <c r="T474" s="187"/>
      <c r="U474" s="187"/>
      <c r="V474" s="187"/>
      <c r="W474" s="187"/>
      <c r="X474" s="530"/>
      <c r="Y474" s="187"/>
      <c r="Z474" s="187"/>
      <c r="AA474" s="530"/>
      <c r="AB474" s="187"/>
    </row>
    <row r="475" spans="2:28" x14ac:dyDescent="0.25">
      <c r="B475" s="187"/>
      <c r="C475" s="187"/>
      <c r="D475" s="187"/>
      <c r="E475" s="187"/>
      <c r="F475" s="187"/>
      <c r="G475" s="187"/>
      <c r="H475" s="531"/>
      <c r="I475" s="187"/>
      <c r="J475" s="187"/>
      <c r="K475" s="528"/>
      <c r="L475" s="187"/>
      <c r="M475" s="187"/>
      <c r="N475" s="187"/>
      <c r="O475" s="187"/>
      <c r="P475" s="529"/>
      <c r="Q475" s="187"/>
      <c r="R475" s="187"/>
      <c r="S475" s="187"/>
      <c r="T475" s="187"/>
      <c r="U475" s="187"/>
      <c r="V475" s="187"/>
      <c r="W475" s="187"/>
      <c r="X475" s="530"/>
      <c r="Y475" s="187"/>
      <c r="Z475" s="187"/>
      <c r="AA475" s="530"/>
      <c r="AB475" s="187"/>
    </row>
    <row r="476" spans="2:28" x14ac:dyDescent="0.25">
      <c r="B476" s="187"/>
      <c r="C476" s="187"/>
      <c r="D476" s="187"/>
      <c r="E476" s="187"/>
      <c r="F476" s="187"/>
      <c r="G476" s="187"/>
      <c r="H476" s="531"/>
      <c r="I476" s="187"/>
      <c r="J476" s="187"/>
      <c r="K476" s="528"/>
      <c r="L476" s="187"/>
      <c r="M476" s="187"/>
      <c r="N476" s="187"/>
      <c r="O476" s="187"/>
      <c r="P476" s="529"/>
      <c r="Q476" s="187"/>
      <c r="R476" s="187"/>
      <c r="S476" s="187"/>
      <c r="T476" s="187"/>
      <c r="U476" s="187"/>
      <c r="V476" s="187"/>
      <c r="W476" s="187"/>
      <c r="X476" s="530"/>
      <c r="Y476" s="187"/>
      <c r="Z476" s="187"/>
      <c r="AA476" s="530"/>
      <c r="AB476" s="187"/>
    </row>
    <row r="477" spans="2:28" x14ac:dyDescent="0.25">
      <c r="B477" s="187"/>
      <c r="C477" s="187"/>
      <c r="D477" s="187"/>
      <c r="E477" s="187"/>
      <c r="F477" s="187"/>
      <c r="G477" s="187"/>
      <c r="H477" s="531"/>
      <c r="I477" s="187"/>
      <c r="J477" s="187"/>
      <c r="K477" s="528"/>
      <c r="L477" s="187"/>
      <c r="M477" s="187"/>
      <c r="N477" s="187"/>
      <c r="O477" s="187"/>
      <c r="P477" s="529"/>
      <c r="Q477" s="187"/>
      <c r="R477" s="187"/>
      <c r="S477" s="187"/>
      <c r="T477" s="187"/>
      <c r="U477" s="187"/>
      <c r="V477" s="187"/>
      <c r="W477" s="187"/>
      <c r="X477" s="530"/>
      <c r="Y477" s="187"/>
      <c r="Z477" s="187"/>
      <c r="AA477" s="530"/>
      <c r="AB477" s="187"/>
    </row>
    <row r="478" spans="2:28" x14ac:dyDescent="0.25">
      <c r="B478" s="187"/>
      <c r="C478" s="187"/>
      <c r="D478" s="187"/>
      <c r="E478" s="187"/>
      <c r="F478" s="187"/>
      <c r="G478" s="187"/>
      <c r="H478" s="531"/>
      <c r="I478" s="187"/>
      <c r="J478" s="187"/>
      <c r="K478" s="528"/>
      <c r="L478" s="187"/>
      <c r="M478" s="187"/>
      <c r="N478" s="187"/>
      <c r="O478" s="187"/>
      <c r="P478" s="529"/>
      <c r="Q478" s="187"/>
      <c r="R478" s="187"/>
      <c r="S478" s="187"/>
      <c r="T478" s="187"/>
      <c r="U478" s="187"/>
      <c r="V478" s="187"/>
      <c r="W478" s="187"/>
      <c r="X478" s="530"/>
      <c r="Y478" s="187"/>
      <c r="Z478" s="187"/>
      <c r="AA478" s="530"/>
      <c r="AB478" s="187"/>
    </row>
    <row r="479" spans="2:28" x14ac:dyDescent="0.25">
      <c r="B479" s="187"/>
      <c r="C479" s="187"/>
      <c r="D479" s="187"/>
      <c r="E479" s="187"/>
      <c r="F479" s="187"/>
      <c r="G479" s="187"/>
      <c r="H479" s="531"/>
      <c r="I479" s="187"/>
      <c r="J479" s="187"/>
      <c r="K479" s="528"/>
      <c r="L479" s="187"/>
      <c r="M479" s="187"/>
      <c r="N479" s="187"/>
      <c r="O479" s="187"/>
      <c r="P479" s="529"/>
      <c r="Q479" s="187"/>
      <c r="R479" s="187"/>
      <c r="S479" s="187"/>
      <c r="T479" s="187"/>
      <c r="U479" s="187"/>
      <c r="V479" s="187"/>
      <c r="W479" s="187"/>
      <c r="X479" s="530"/>
      <c r="Y479" s="187"/>
      <c r="Z479" s="187"/>
      <c r="AA479" s="530"/>
      <c r="AB479" s="187"/>
    </row>
    <row r="480" spans="2:28" x14ac:dyDescent="0.25">
      <c r="B480" s="187"/>
      <c r="C480" s="187"/>
      <c r="D480" s="187"/>
      <c r="E480" s="187"/>
      <c r="F480" s="187"/>
      <c r="G480" s="187"/>
      <c r="H480" s="531"/>
      <c r="I480" s="187"/>
      <c r="J480" s="187"/>
      <c r="K480" s="528"/>
      <c r="L480" s="187"/>
      <c r="M480" s="187"/>
      <c r="N480" s="187"/>
      <c r="O480" s="187"/>
      <c r="P480" s="529"/>
      <c r="Q480" s="187"/>
      <c r="R480" s="187"/>
      <c r="S480" s="187"/>
      <c r="T480" s="187"/>
      <c r="U480" s="187"/>
      <c r="V480" s="187"/>
      <c r="W480" s="187"/>
      <c r="X480" s="530"/>
      <c r="Y480" s="187"/>
      <c r="Z480" s="187"/>
      <c r="AA480" s="530"/>
      <c r="AB480" s="187"/>
    </row>
    <row r="481" spans="2:28" x14ac:dyDescent="0.25">
      <c r="B481" s="187"/>
      <c r="C481" s="187"/>
      <c r="D481" s="187"/>
      <c r="E481" s="187"/>
      <c r="F481" s="187"/>
      <c r="G481" s="187"/>
      <c r="H481" s="531"/>
      <c r="I481" s="187"/>
      <c r="J481" s="187"/>
      <c r="K481" s="528"/>
      <c r="L481" s="187"/>
      <c r="M481" s="187"/>
      <c r="N481" s="187"/>
      <c r="O481" s="187"/>
      <c r="P481" s="529"/>
      <c r="Q481" s="187"/>
      <c r="R481" s="187"/>
      <c r="S481" s="187"/>
      <c r="T481" s="187"/>
      <c r="U481" s="187"/>
      <c r="V481" s="187"/>
      <c r="W481" s="187"/>
      <c r="X481" s="530"/>
      <c r="Y481" s="187"/>
      <c r="Z481" s="187"/>
      <c r="AA481" s="530"/>
      <c r="AB481" s="187"/>
    </row>
    <row r="482" spans="2:28" x14ac:dyDescent="0.25">
      <c r="B482" s="187"/>
      <c r="C482" s="187"/>
      <c r="D482" s="187"/>
      <c r="E482" s="187"/>
      <c r="F482" s="187"/>
      <c r="G482" s="187"/>
      <c r="H482" s="531"/>
      <c r="I482" s="187"/>
      <c r="J482" s="187"/>
      <c r="K482" s="528"/>
      <c r="L482" s="187"/>
      <c r="M482" s="187"/>
      <c r="N482" s="187"/>
      <c r="O482" s="187"/>
      <c r="P482" s="529"/>
      <c r="Q482" s="187"/>
      <c r="R482" s="187"/>
      <c r="S482" s="187"/>
      <c r="T482" s="187"/>
      <c r="U482" s="187"/>
      <c r="V482" s="187"/>
      <c r="W482" s="187"/>
      <c r="X482" s="530"/>
      <c r="Y482" s="187"/>
      <c r="Z482" s="187"/>
      <c r="AA482" s="530"/>
      <c r="AB482" s="187"/>
    </row>
    <row r="483" spans="2:28" x14ac:dyDescent="0.25">
      <c r="B483" s="187"/>
      <c r="C483" s="187"/>
      <c r="D483" s="187"/>
      <c r="E483" s="187"/>
      <c r="F483" s="187"/>
      <c r="G483" s="187"/>
      <c r="H483" s="531"/>
      <c r="I483" s="187"/>
      <c r="J483" s="187"/>
      <c r="K483" s="528"/>
      <c r="L483" s="187"/>
      <c r="M483" s="187"/>
      <c r="N483" s="187"/>
      <c r="O483" s="187"/>
      <c r="P483" s="529"/>
      <c r="Q483" s="187"/>
      <c r="R483" s="187"/>
      <c r="S483" s="187"/>
      <c r="T483" s="187"/>
      <c r="U483" s="187"/>
      <c r="V483" s="187"/>
      <c r="W483" s="187"/>
      <c r="X483" s="530"/>
      <c r="Y483" s="187"/>
      <c r="Z483" s="187"/>
      <c r="AA483" s="530"/>
      <c r="AB483" s="187"/>
    </row>
    <row r="484" spans="2:28" x14ac:dyDescent="0.25">
      <c r="B484" s="187"/>
      <c r="C484" s="187"/>
      <c r="D484" s="187"/>
      <c r="E484" s="187"/>
      <c r="F484" s="187"/>
      <c r="G484" s="187"/>
      <c r="H484" s="531"/>
      <c r="I484" s="187"/>
      <c r="J484" s="187"/>
      <c r="K484" s="528"/>
      <c r="L484" s="187"/>
      <c r="M484" s="187"/>
      <c r="N484" s="187"/>
      <c r="O484" s="187"/>
      <c r="P484" s="529"/>
      <c r="Q484" s="187"/>
      <c r="R484" s="187"/>
      <c r="S484" s="187"/>
      <c r="T484" s="187"/>
      <c r="U484" s="187"/>
      <c r="V484" s="187"/>
      <c r="W484" s="187"/>
      <c r="X484" s="530"/>
      <c r="Y484" s="187"/>
      <c r="Z484" s="187"/>
      <c r="AA484" s="530"/>
      <c r="AB484" s="187"/>
    </row>
    <row r="485" spans="2:28" x14ac:dyDescent="0.25">
      <c r="B485" s="187"/>
      <c r="C485" s="187"/>
      <c r="D485" s="187"/>
      <c r="E485" s="187"/>
      <c r="F485" s="187"/>
      <c r="G485" s="187"/>
      <c r="H485" s="531"/>
      <c r="I485" s="187"/>
      <c r="J485" s="187"/>
      <c r="K485" s="528"/>
      <c r="L485" s="187"/>
      <c r="M485" s="187"/>
      <c r="N485" s="187"/>
      <c r="O485" s="187"/>
      <c r="P485" s="529"/>
      <c r="Q485" s="187"/>
      <c r="R485" s="187"/>
      <c r="S485" s="187"/>
      <c r="T485" s="187"/>
      <c r="U485" s="187"/>
      <c r="V485" s="187"/>
      <c r="W485" s="187"/>
      <c r="X485" s="530"/>
      <c r="Y485" s="187"/>
      <c r="Z485" s="187"/>
      <c r="AA485" s="530"/>
      <c r="AB485" s="187"/>
    </row>
    <row r="486" spans="2:28" x14ac:dyDescent="0.25">
      <c r="B486" s="187"/>
      <c r="C486" s="187"/>
      <c r="D486" s="187"/>
      <c r="E486" s="187"/>
      <c r="F486" s="187"/>
      <c r="G486" s="187"/>
      <c r="H486" s="531"/>
      <c r="I486" s="187"/>
      <c r="J486" s="187"/>
      <c r="K486" s="528"/>
      <c r="L486" s="187"/>
      <c r="M486" s="187"/>
      <c r="N486" s="187"/>
      <c r="O486" s="187"/>
      <c r="P486" s="529"/>
      <c r="Q486" s="187"/>
      <c r="R486" s="187"/>
      <c r="S486" s="187"/>
      <c r="T486" s="187"/>
      <c r="U486" s="187"/>
      <c r="V486" s="187"/>
      <c r="W486" s="187"/>
      <c r="X486" s="530"/>
      <c r="Y486" s="187"/>
      <c r="Z486" s="187"/>
      <c r="AA486" s="530"/>
      <c r="AB486" s="187"/>
    </row>
    <row r="487" spans="2:28" x14ac:dyDescent="0.25">
      <c r="B487" s="187"/>
      <c r="C487" s="187"/>
      <c r="D487" s="187"/>
      <c r="E487" s="187"/>
      <c r="F487" s="187"/>
      <c r="G487" s="187"/>
      <c r="H487" s="531"/>
      <c r="I487" s="187"/>
      <c r="J487" s="187"/>
      <c r="K487" s="528"/>
      <c r="L487" s="187"/>
      <c r="M487" s="187"/>
      <c r="N487" s="187"/>
      <c r="O487" s="187"/>
      <c r="P487" s="529"/>
      <c r="Q487" s="187"/>
      <c r="R487" s="187"/>
      <c r="S487" s="187"/>
      <c r="T487" s="187"/>
      <c r="U487" s="187"/>
      <c r="V487" s="187"/>
      <c r="W487" s="187"/>
      <c r="X487" s="530"/>
      <c r="Y487" s="187"/>
      <c r="Z487" s="187"/>
      <c r="AA487" s="530"/>
      <c r="AB487" s="187"/>
    </row>
    <row r="488" spans="2:28" x14ac:dyDescent="0.25">
      <c r="B488" s="187"/>
      <c r="C488" s="187"/>
      <c r="D488" s="187"/>
      <c r="E488" s="187"/>
      <c r="F488" s="187"/>
      <c r="G488" s="187"/>
      <c r="H488" s="531"/>
      <c r="I488" s="187"/>
      <c r="J488" s="187"/>
      <c r="K488" s="528"/>
      <c r="L488" s="187"/>
      <c r="M488" s="187"/>
      <c r="N488" s="187"/>
      <c r="O488" s="187"/>
      <c r="P488" s="529"/>
      <c r="Q488" s="187"/>
      <c r="R488" s="187"/>
      <c r="S488" s="187"/>
      <c r="T488" s="187"/>
      <c r="U488" s="187"/>
      <c r="V488" s="187"/>
      <c r="W488" s="187"/>
      <c r="X488" s="530"/>
      <c r="Y488" s="187"/>
      <c r="Z488" s="187"/>
      <c r="AA488" s="530"/>
      <c r="AB488" s="187"/>
    </row>
    <row r="489" spans="2:28" x14ac:dyDescent="0.25">
      <c r="B489" s="187"/>
      <c r="C489" s="187"/>
      <c r="D489" s="187"/>
      <c r="E489" s="187"/>
      <c r="F489" s="187"/>
      <c r="G489" s="187"/>
      <c r="H489" s="531"/>
      <c r="I489" s="187"/>
      <c r="J489" s="187"/>
      <c r="K489" s="528"/>
      <c r="L489" s="187"/>
      <c r="M489" s="187"/>
      <c r="N489" s="187"/>
      <c r="O489" s="187"/>
      <c r="P489" s="529"/>
      <c r="Q489" s="187"/>
      <c r="R489" s="187"/>
      <c r="S489" s="187"/>
      <c r="T489" s="187"/>
      <c r="U489" s="187"/>
      <c r="V489" s="187"/>
      <c r="W489" s="187"/>
      <c r="X489" s="530"/>
      <c r="Y489" s="187"/>
      <c r="Z489" s="187"/>
      <c r="AA489" s="530"/>
      <c r="AB489" s="187"/>
    </row>
    <row r="490" spans="2:28" x14ac:dyDescent="0.25">
      <c r="B490" s="187"/>
      <c r="C490" s="187"/>
      <c r="D490" s="187"/>
      <c r="E490" s="187"/>
      <c r="F490" s="187"/>
      <c r="G490" s="187"/>
      <c r="H490" s="531"/>
      <c r="I490" s="187"/>
      <c r="J490" s="187"/>
      <c r="K490" s="528"/>
      <c r="L490" s="187"/>
      <c r="M490" s="187"/>
      <c r="N490" s="187"/>
      <c r="O490" s="187"/>
      <c r="P490" s="529"/>
      <c r="Q490" s="187"/>
      <c r="R490" s="187"/>
      <c r="S490" s="187"/>
      <c r="T490" s="187"/>
      <c r="U490" s="187"/>
      <c r="V490" s="187"/>
      <c r="W490" s="187"/>
      <c r="X490" s="530"/>
      <c r="Y490" s="187"/>
      <c r="Z490" s="187"/>
      <c r="AA490" s="530"/>
      <c r="AB490" s="187"/>
    </row>
    <row r="491" spans="2:28" x14ac:dyDescent="0.25">
      <c r="B491" s="187"/>
      <c r="C491" s="187"/>
      <c r="D491" s="187"/>
      <c r="E491" s="187"/>
      <c r="F491" s="187"/>
      <c r="G491" s="187"/>
      <c r="H491" s="531"/>
      <c r="I491" s="187"/>
      <c r="J491" s="187"/>
      <c r="K491" s="528"/>
      <c r="L491" s="187"/>
      <c r="M491" s="187"/>
      <c r="N491" s="187"/>
      <c r="O491" s="187"/>
      <c r="P491" s="529"/>
      <c r="Q491" s="187"/>
      <c r="R491" s="187"/>
      <c r="S491" s="187"/>
      <c r="T491" s="187"/>
      <c r="U491" s="187"/>
      <c r="V491" s="187"/>
      <c r="W491" s="187"/>
      <c r="X491" s="530"/>
      <c r="Y491" s="187"/>
      <c r="Z491" s="187"/>
      <c r="AA491" s="530"/>
      <c r="AB491" s="187"/>
    </row>
    <row r="492" spans="2:28" x14ac:dyDescent="0.25">
      <c r="B492" s="187"/>
      <c r="C492" s="187"/>
      <c r="D492" s="187"/>
      <c r="E492" s="187"/>
      <c r="F492" s="187"/>
      <c r="G492" s="187"/>
      <c r="H492" s="531"/>
      <c r="I492" s="187"/>
      <c r="J492" s="187"/>
      <c r="K492" s="528"/>
      <c r="L492" s="187"/>
      <c r="M492" s="187"/>
      <c r="N492" s="187"/>
      <c r="O492" s="187"/>
      <c r="P492" s="529"/>
      <c r="Q492" s="187"/>
      <c r="R492" s="187"/>
      <c r="S492" s="187"/>
      <c r="T492" s="187"/>
      <c r="U492" s="187"/>
      <c r="V492" s="187"/>
      <c r="W492" s="187"/>
      <c r="X492" s="530"/>
      <c r="Y492" s="187"/>
      <c r="Z492" s="187"/>
      <c r="AA492" s="530"/>
      <c r="AB492" s="187"/>
    </row>
    <row r="493" spans="2:28" x14ac:dyDescent="0.25">
      <c r="B493" s="187"/>
      <c r="C493" s="187"/>
      <c r="D493" s="187"/>
      <c r="E493" s="187"/>
      <c r="F493" s="187"/>
      <c r="G493" s="187"/>
      <c r="H493" s="531"/>
      <c r="I493" s="187"/>
      <c r="J493" s="187"/>
      <c r="K493" s="528"/>
      <c r="L493" s="187"/>
      <c r="M493" s="187"/>
      <c r="N493" s="187"/>
      <c r="O493" s="187"/>
      <c r="P493" s="529"/>
      <c r="Q493" s="187"/>
      <c r="R493" s="187"/>
      <c r="S493" s="187"/>
      <c r="T493" s="187"/>
      <c r="U493" s="187"/>
      <c r="V493" s="187"/>
      <c r="W493" s="187"/>
      <c r="X493" s="530"/>
      <c r="Y493" s="187"/>
      <c r="Z493" s="187"/>
      <c r="AA493" s="530"/>
      <c r="AB493" s="187"/>
    </row>
    <row r="494" spans="2:28" x14ac:dyDescent="0.25">
      <c r="B494" s="187"/>
      <c r="C494" s="187"/>
      <c r="D494" s="187"/>
      <c r="E494" s="187"/>
      <c r="F494" s="187"/>
      <c r="G494" s="187"/>
      <c r="H494" s="531"/>
      <c r="I494" s="187"/>
      <c r="J494" s="187"/>
      <c r="K494" s="528"/>
      <c r="L494" s="187"/>
      <c r="M494" s="187"/>
      <c r="N494" s="187"/>
      <c r="O494" s="187"/>
      <c r="P494" s="529"/>
      <c r="Q494" s="187"/>
      <c r="R494" s="187"/>
      <c r="S494" s="187"/>
      <c r="T494" s="187"/>
      <c r="U494" s="187"/>
      <c r="V494" s="187"/>
      <c r="W494" s="187"/>
      <c r="X494" s="530"/>
      <c r="Y494" s="187"/>
      <c r="Z494" s="187"/>
      <c r="AA494" s="530"/>
      <c r="AB494" s="187"/>
    </row>
    <row r="495" spans="2:28" x14ac:dyDescent="0.25">
      <c r="B495" s="187"/>
      <c r="C495" s="187"/>
      <c r="D495" s="187"/>
      <c r="E495" s="187"/>
      <c r="F495" s="187"/>
      <c r="G495" s="187"/>
      <c r="H495" s="531"/>
      <c r="I495" s="187"/>
      <c r="J495" s="187"/>
      <c r="K495" s="528"/>
      <c r="L495" s="187"/>
      <c r="M495" s="187"/>
      <c r="N495" s="187"/>
      <c r="O495" s="187"/>
      <c r="P495" s="529"/>
      <c r="Q495" s="187"/>
      <c r="R495" s="187"/>
      <c r="S495" s="187"/>
      <c r="T495" s="187"/>
      <c r="U495" s="187"/>
      <c r="V495" s="187"/>
      <c r="W495" s="187"/>
      <c r="X495" s="530"/>
      <c r="Y495" s="187"/>
      <c r="Z495" s="187"/>
      <c r="AA495" s="530"/>
      <c r="AB495" s="187"/>
    </row>
    <row r="496" spans="2:28" x14ac:dyDescent="0.25">
      <c r="B496" s="187"/>
      <c r="C496" s="187"/>
      <c r="D496" s="187"/>
      <c r="E496" s="187"/>
      <c r="F496" s="187"/>
      <c r="G496" s="187"/>
      <c r="H496" s="531"/>
      <c r="I496" s="187"/>
      <c r="J496" s="187"/>
      <c r="K496" s="528"/>
      <c r="L496" s="187"/>
      <c r="M496" s="187"/>
      <c r="N496" s="187"/>
      <c r="O496" s="187"/>
      <c r="P496" s="529"/>
      <c r="Q496" s="187"/>
      <c r="R496" s="187"/>
      <c r="S496" s="187"/>
      <c r="T496" s="187"/>
      <c r="U496" s="187"/>
      <c r="V496" s="187"/>
      <c r="W496" s="187"/>
      <c r="X496" s="530"/>
      <c r="Y496" s="187"/>
      <c r="Z496" s="187"/>
      <c r="AA496" s="530"/>
      <c r="AB496" s="187"/>
    </row>
    <row r="497" spans="2:28" x14ac:dyDescent="0.25">
      <c r="B497" s="187"/>
      <c r="C497" s="187"/>
      <c r="D497" s="187"/>
      <c r="E497" s="187"/>
      <c r="F497" s="187"/>
      <c r="G497" s="187"/>
      <c r="H497" s="531"/>
      <c r="I497" s="187"/>
      <c r="J497" s="187"/>
      <c r="K497" s="528"/>
      <c r="L497" s="187"/>
      <c r="M497" s="187"/>
      <c r="N497" s="187"/>
      <c r="O497" s="187"/>
      <c r="P497" s="529"/>
      <c r="Q497" s="187"/>
      <c r="R497" s="187"/>
      <c r="S497" s="187"/>
      <c r="T497" s="187"/>
      <c r="U497" s="187"/>
      <c r="V497" s="187"/>
      <c r="W497" s="187"/>
      <c r="X497" s="530"/>
      <c r="Y497" s="187"/>
      <c r="Z497" s="187"/>
      <c r="AA497" s="530"/>
      <c r="AB497" s="187"/>
    </row>
    <row r="498" spans="2:28" x14ac:dyDescent="0.25">
      <c r="B498" s="187"/>
      <c r="C498" s="187"/>
      <c r="D498" s="187"/>
      <c r="E498" s="187"/>
      <c r="F498" s="187"/>
      <c r="G498" s="187"/>
      <c r="H498" s="531"/>
      <c r="I498" s="187"/>
      <c r="J498" s="187"/>
      <c r="K498" s="528"/>
      <c r="L498" s="187"/>
      <c r="M498" s="187"/>
      <c r="N498" s="187"/>
      <c r="O498" s="187"/>
      <c r="P498" s="529"/>
      <c r="Q498" s="187"/>
      <c r="R498" s="187"/>
      <c r="S498" s="187"/>
      <c r="T498" s="187"/>
      <c r="U498" s="187"/>
      <c r="V498" s="187"/>
      <c r="W498" s="187"/>
      <c r="X498" s="530"/>
      <c r="Y498" s="187"/>
      <c r="Z498" s="187"/>
      <c r="AA498" s="530"/>
      <c r="AB498" s="187"/>
    </row>
    <row r="499" spans="2:28" x14ac:dyDescent="0.25">
      <c r="B499" s="187"/>
      <c r="C499" s="187"/>
      <c r="D499" s="187"/>
      <c r="E499" s="187"/>
      <c r="F499" s="187"/>
      <c r="G499" s="187"/>
      <c r="H499" s="531"/>
      <c r="I499" s="187"/>
      <c r="J499" s="187"/>
      <c r="K499" s="528"/>
      <c r="L499" s="187"/>
      <c r="M499" s="187"/>
      <c r="N499" s="187"/>
      <c r="O499" s="187"/>
      <c r="P499" s="529"/>
      <c r="Q499" s="187"/>
      <c r="R499" s="187"/>
      <c r="S499" s="187"/>
      <c r="T499" s="187"/>
      <c r="U499" s="187"/>
      <c r="V499" s="187"/>
      <c r="W499" s="187"/>
      <c r="X499" s="530"/>
      <c r="Y499" s="187"/>
      <c r="Z499" s="187"/>
      <c r="AA499" s="530"/>
      <c r="AB499" s="187"/>
    </row>
    <row r="500" spans="2:28" x14ac:dyDescent="0.25">
      <c r="B500" s="187"/>
      <c r="C500" s="187"/>
      <c r="D500" s="187"/>
      <c r="E500" s="187"/>
      <c r="F500" s="187"/>
      <c r="G500" s="187"/>
      <c r="H500" s="531"/>
      <c r="I500" s="187"/>
      <c r="J500" s="187"/>
      <c r="K500" s="528"/>
      <c r="L500" s="187"/>
      <c r="M500" s="187"/>
      <c r="N500" s="187"/>
      <c r="O500" s="187"/>
      <c r="P500" s="529"/>
      <c r="Q500" s="187"/>
      <c r="R500" s="187"/>
      <c r="S500" s="187"/>
      <c r="T500" s="187"/>
      <c r="U500" s="187"/>
      <c r="V500" s="187"/>
      <c r="W500" s="187"/>
      <c r="X500" s="530"/>
      <c r="Y500" s="187"/>
      <c r="Z500" s="187"/>
      <c r="AA500" s="530"/>
      <c r="AB500" s="187"/>
    </row>
    <row r="501" spans="2:28" x14ac:dyDescent="0.25">
      <c r="B501" s="187"/>
      <c r="C501" s="187"/>
      <c r="D501" s="187"/>
      <c r="E501" s="187"/>
      <c r="F501" s="187"/>
      <c r="G501" s="187"/>
      <c r="H501" s="531"/>
      <c r="I501" s="187"/>
      <c r="J501" s="187"/>
      <c r="K501" s="528"/>
      <c r="L501" s="187"/>
      <c r="M501" s="187"/>
      <c r="N501" s="187"/>
      <c r="O501" s="187"/>
      <c r="P501" s="529"/>
      <c r="Q501" s="187"/>
      <c r="R501" s="187"/>
      <c r="S501" s="187"/>
      <c r="T501" s="187"/>
      <c r="U501" s="187"/>
      <c r="V501" s="187"/>
      <c r="W501" s="187"/>
      <c r="X501" s="530"/>
      <c r="Y501" s="187"/>
      <c r="Z501" s="187"/>
      <c r="AA501" s="530"/>
      <c r="AB501" s="187"/>
    </row>
    <row r="502" spans="2:28" x14ac:dyDescent="0.25">
      <c r="B502" s="187"/>
      <c r="C502" s="187"/>
      <c r="D502" s="187"/>
      <c r="E502" s="187"/>
      <c r="F502" s="187"/>
      <c r="G502" s="187"/>
      <c r="H502" s="531"/>
      <c r="I502" s="187"/>
      <c r="J502" s="187"/>
      <c r="K502" s="528"/>
      <c r="L502" s="187"/>
      <c r="M502" s="187"/>
      <c r="N502" s="187"/>
      <c r="O502" s="187"/>
      <c r="P502" s="529"/>
      <c r="Q502" s="187"/>
      <c r="R502" s="187"/>
      <c r="S502" s="187"/>
      <c r="T502" s="187"/>
      <c r="U502" s="187"/>
      <c r="V502" s="187"/>
      <c r="W502" s="187"/>
      <c r="X502" s="530"/>
      <c r="Y502" s="187"/>
      <c r="Z502" s="187"/>
      <c r="AA502" s="530"/>
      <c r="AB502" s="187"/>
    </row>
    <row r="503" spans="2:28" x14ac:dyDescent="0.25">
      <c r="B503" s="187"/>
      <c r="C503" s="187"/>
      <c r="D503" s="187"/>
      <c r="E503" s="187"/>
      <c r="F503" s="187"/>
      <c r="G503" s="187"/>
      <c r="H503" s="531"/>
      <c r="I503" s="187"/>
      <c r="J503" s="187"/>
      <c r="K503" s="528"/>
      <c r="L503" s="187"/>
      <c r="M503" s="187"/>
      <c r="N503" s="187"/>
      <c r="O503" s="187"/>
      <c r="P503" s="529"/>
      <c r="Q503" s="187"/>
      <c r="R503" s="187"/>
      <c r="S503" s="187"/>
      <c r="T503" s="187"/>
      <c r="U503" s="187"/>
      <c r="V503" s="187"/>
      <c r="W503" s="187"/>
      <c r="X503" s="530"/>
      <c r="Y503" s="187"/>
      <c r="Z503" s="187"/>
      <c r="AA503" s="530"/>
      <c r="AB503" s="187"/>
    </row>
    <row r="504" spans="2:28" x14ac:dyDescent="0.25">
      <c r="B504" s="187"/>
      <c r="C504" s="187"/>
      <c r="D504" s="187"/>
      <c r="E504" s="187"/>
      <c r="F504" s="187"/>
      <c r="G504" s="187"/>
      <c r="H504" s="531"/>
      <c r="I504" s="187"/>
      <c r="J504" s="187"/>
      <c r="K504" s="528"/>
      <c r="L504" s="187"/>
      <c r="M504" s="187"/>
      <c r="N504" s="187"/>
      <c r="O504" s="187"/>
      <c r="P504" s="529"/>
      <c r="Q504" s="187"/>
      <c r="R504" s="187"/>
      <c r="S504" s="187"/>
      <c r="T504" s="187"/>
      <c r="U504" s="187"/>
      <c r="V504" s="187"/>
      <c r="W504" s="187"/>
      <c r="X504" s="530"/>
      <c r="Y504" s="187"/>
      <c r="Z504" s="187"/>
      <c r="AA504" s="530"/>
      <c r="AB504" s="187"/>
    </row>
    <row r="505" spans="2:28" x14ac:dyDescent="0.25">
      <c r="B505" s="187"/>
      <c r="C505" s="187"/>
      <c r="D505" s="187"/>
      <c r="E505" s="187"/>
      <c r="F505" s="187"/>
      <c r="G505" s="187"/>
      <c r="H505" s="531"/>
      <c r="I505" s="187"/>
      <c r="J505" s="187"/>
      <c r="K505" s="528"/>
      <c r="L505" s="187"/>
      <c r="M505" s="187"/>
      <c r="N505" s="187"/>
      <c r="O505" s="187"/>
      <c r="P505" s="529"/>
      <c r="Q505" s="187"/>
      <c r="R505" s="187"/>
      <c r="S505" s="187"/>
      <c r="T505" s="187"/>
      <c r="U505" s="187"/>
      <c r="V505" s="187"/>
      <c r="W505" s="187"/>
      <c r="X505" s="530"/>
      <c r="Y505" s="187"/>
      <c r="Z505" s="187"/>
      <c r="AA505" s="530"/>
      <c r="AB505" s="187"/>
    </row>
    <row r="506" spans="2:28" x14ac:dyDescent="0.25">
      <c r="B506" s="187"/>
      <c r="C506" s="187"/>
      <c r="D506" s="187"/>
      <c r="E506" s="187"/>
      <c r="F506" s="187"/>
      <c r="G506" s="187"/>
      <c r="H506" s="531"/>
      <c r="I506" s="187"/>
      <c r="J506" s="187"/>
      <c r="K506" s="528"/>
      <c r="L506" s="187"/>
      <c r="M506" s="187"/>
      <c r="N506" s="187"/>
      <c r="O506" s="187"/>
      <c r="P506" s="529"/>
      <c r="Q506" s="187"/>
      <c r="R506" s="187"/>
      <c r="S506" s="187"/>
      <c r="T506" s="187"/>
      <c r="U506" s="187"/>
      <c r="V506" s="187"/>
      <c r="W506" s="187"/>
      <c r="X506" s="530"/>
      <c r="Y506" s="187"/>
      <c r="Z506" s="187"/>
      <c r="AA506" s="530"/>
      <c r="AB506" s="187"/>
    </row>
    <row r="507" spans="2:28" x14ac:dyDescent="0.25">
      <c r="B507" s="187"/>
      <c r="C507" s="187"/>
      <c r="D507" s="187"/>
      <c r="E507" s="187"/>
      <c r="F507" s="187"/>
      <c r="G507" s="187"/>
      <c r="H507" s="531"/>
      <c r="I507" s="187"/>
      <c r="J507" s="187"/>
      <c r="K507" s="528"/>
      <c r="L507" s="187"/>
      <c r="M507" s="187"/>
      <c r="N507" s="187"/>
      <c r="O507" s="187"/>
      <c r="P507" s="529"/>
      <c r="Q507" s="187"/>
      <c r="R507" s="187"/>
      <c r="S507" s="187"/>
      <c r="T507" s="187"/>
      <c r="U507" s="187"/>
      <c r="V507" s="187"/>
      <c r="W507" s="187"/>
      <c r="X507" s="530"/>
      <c r="Y507" s="187"/>
      <c r="Z507" s="187"/>
      <c r="AA507" s="530"/>
      <c r="AB507" s="187"/>
    </row>
    <row r="508" spans="2:28" x14ac:dyDescent="0.25">
      <c r="B508" s="187"/>
      <c r="C508" s="187"/>
      <c r="D508" s="187"/>
      <c r="E508" s="187"/>
      <c r="F508" s="187"/>
      <c r="G508" s="187"/>
      <c r="H508" s="531"/>
      <c r="I508" s="187"/>
      <c r="J508" s="187"/>
      <c r="K508" s="528"/>
      <c r="L508" s="187"/>
      <c r="M508" s="187"/>
      <c r="N508" s="187"/>
      <c r="O508" s="187"/>
      <c r="P508" s="529"/>
      <c r="Q508" s="187"/>
      <c r="R508" s="187"/>
      <c r="S508" s="187"/>
      <c r="T508" s="187"/>
      <c r="U508" s="187"/>
      <c r="V508" s="187"/>
      <c r="W508" s="187"/>
      <c r="X508" s="530"/>
      <c r="Y508" s="187"/>
      <c r="Z508" s="187"/>
      <c r="AA508" s="530"/>
      <c r="AB508" s="187"/>
    </row>
    <row r="509" spans="2:28" x14ac:dyDescent="0.25">
      <c r="B509" s="187"/>
      <c r="C509" s="187"/>
      <c r="D509" s="187"/>
      <c r="E509" s="187"/>
      <c r="F509" s="187"/>
      <c r="G509" s="187"/>
      <c r="H509" s="531"/>
      <c r="I509" s="187"/>
      <c r="J509" s="187"/>
      <c r="K509" s="528"/>
      <c r="L509" s="187"/>
      <c r="M509" s="187"/>
      <c r="N509" s="187"/>
      <c r="O509" s="187"/>
      <c r="P509" s="529"/>
      <c r="Q509" s="187"/>
      <c r="R509" s="187"/>
      <c r="S509" s="187"/>
      <c r="T509" s="187"/>
      <c r="U509" s="187"/>
      <c r="V509" s="187"/>
      <c r="W509" s="187"/>
      <c r="X509" s="530"/>
      <c r="Y509" s="187"/>
      <c r="Z509" s="187"/>
      <c r="AA509" s="530"/>
      <c r="AB509" s="187"/>
    </row>
    <row r="510" spans="2:28" x14ac:dyDescent="0.25">
      <c r="B510" s="187"/>
      <c r="C510" s="187"/>
      <c r="D510" s="187"/>
      <c r="E510" s="187"/>
      <c r="F510" s="187"/>
      <c r="G510" s="187"/>
      <c r="H510" s="531"/>
      <c r="I510" s="187"/>
      <c r="J510" s="187"/>
      <c r="K510" s="528"/>
      <c r="L510" s="187"/>
      <c r="M510" s="187"/>
      <c r="N510" s="187"/>
      <c r="O510" s="187"/>
      <c r="P510" s="529"/>
      <c r="Q510" s="187"/>
      <c r="R510" s="187"/>
      <c r="S510" s="187"/>
      <c r="T510" s="187"/>
      <c r="U510" s="187"/>
      <c r="V510" s="187"/>
      <c r="W510" s="187"/>
      <c r="X510" s="530"/>
      <c r="Y510" s="187"/>
      <c r="Z510" s="187"/>
      <c r="AA510" s="530"/>
      <c r="AB510" s="187"/>
    </row>
    <row r="511" spans="2:28" x14ac:dyDescent="0.25">
      <c r="B511" s="187"/>
      <c r="C511" s="187"/>
      <c r="D511" s="187"/>
      <c r="E511" s="187"/>
      <c r="F511" s="187"/>
      <c r="G511" s="187"/>
      <c r="H511" s="531"/>
      <c r="I511" s="187"/>
      <c r="J511" s="187"/>
      <c r="K511" s="528"/>
      <c r="L511" s="187"/>
      <c r="M511" s="187"/>
      <c r="N511" s="187"/>
      <c r="O511" s="187"/>
      <c r="P511" s="529"/>
      <c r="Q511" s="187"/>
      <c r="R511" s="187"/>
      <c r="S511" s="187"/>
      <c r="T511" s="187"/>
      <c r="U511" s="187"/>
      <c r="V511" s="187"/>
      <c r="W511" s="187"/>
      <c r="X511" s="530"/>
      <c r="Y511" s="187"/>
      <c r="Z511" s="187"/>
      <c r="AA511" s="530"/>
      <c r="AB511" s="187"/>
    </row>
    <row r="512" spans="2:28" x14ac:dyDescent="0.25">
      <c r="B512" s="187"/>
      <c r="C512" s="187"/>
      <c r="D512" s="187"/>
      <c r="E512" s="187"/>
      <c r="F512" s="187"/>
      <c r="G512" s="187"/>
      <c r="H512" s="531"/>
      <c r="I512" s="187"/>
      <c r="J512" s="187"/>
      <c r="K512" s="528"/>
      <c r="L512" s="187"/>
      <c r="M512" s="187"/>
      <c r="N512" s="187"/>
      <c r="O512" s="187"/>
      <c r="P512" s="529"/>
      <c r="Q512" s="187"/>
      <c r="R512" s="187"/>
      <c r="S512" s="187"/>
      <c r="T512" s="187"/>
      <c r="U512" s="187"/>
      <c r="V512" s="187"/>
      <c r="W512" s="187"/>
      <c r="X512" s="530"/>
      <c r="Y512" s="187"/>
      <c r="Z512" s="187"/>
      <c r="AA512" s="530"/>
      <c r="AB512" s="187"/>
    </row>
    <row r="513" spans="2:28" x14ac:dyDescent="0.25">
      <c r="B513" s="187"/>
      <c r="C513" s="187"/>
      <c r="D513" s="187"/>
      <c r="E513" s="187"/>
      <c r="F513" s="187"/>
      <c r="G513" s="187"/>
      <c r="H513" s="531"/>
      <c r="I513" s="187"/>
      <c r="J513" s="187"/>
      <c r="K513" s="528"/>
      <c r="L513" s="187"/>
      <c r="M513" s="187"/>
      <c r="N513" s="187"/>
      <c r="O513" s="187"/>
      <c r="P513" s="529"/>
      <c r="Q513" s="187"/>
      <c r="R513" s="187"/>
      <c r="S513" s="187"/>
      <c r="T513" s="187"/>
      <c r="U513" s="187"/>
      <c r="V513" s="187"/>
      <c r="W513" s="187"/>
      <c r="X513" s="530"/>
      <c r="Y513" s="187"/>
      <c r="Z513" s="187"/>
      <c r="AA513" s="530"/>
      <c r="AB513" s="187"/>
    </row>
    <row r="514" spans="2:28" x14ac:dyDescent="0.25">
      <c r="B514" s="187"/>
      <c r="C514" s="187"/>
      <c r="D514" s="187"/>
      <c r="E514" s="187"/>
      <c r="F514" s="187"/>
      <c r="G514" s="187"/>
      <c r="H514" s="531"/>
      <c r="I514" s="187"/>
      <c r="J514" s="187"/>
      <c r="K514" s="528"/>
      <c r="L514" s="187"/>
      <c r="M514" s="187"/>
      <c r="N514" s="187"/>
      <c r="O514" s="187"/>
      <c r="P514" s="529"/>
      <c r="Q514" s="187"/>
      <c r="R514" s="187"/>
      <c r="S514" s="187"/>
      <c r="T514" s="187"/>
      <c r="U514" s="187"/>
      <c r="V514" s="187"/>
      <c r="W514" s="187"/>
      <c r="X514" s="530"/>
      <c r="Y514" s="187"/>
      <c r="Z514" s="187"/>
      <c r="AA514" s="530"/>
      <c r="AB514" s="187"/>
    </row>
    <row r="515" spans="2:28" x14ac:dyDescent="0.25">
      <c r="B515" s="187"/>
      <c r="C515" s="187"/>
      <c r="D515" s="187"/>
      <c r="E515" s="187"/>
      <c r="F515" s="187"/>
      <c r="G515" s="187"/>
      <c r="H515" s="531"/>
      <c r="I515" s="187"/>
      <c r="J515" s="187"/>
      <c r="K515" s="528"/>
      <c r="L515" s="187"/>
      <c r="M515" s="187"/>
      <c r="N515" s="187"/>
      <c r="O515" s="187"/>
      <c r="P515" s="529"/>
      <c r="Q515" s="187"/>
      <c r="R515" s="187"/>
      <c r="S515" s="187"/>
      <c r="T515" s="187"/>
      <c r="U515" s="187"/>
      <c r="V515" s="187"/>
      <c r="W515" s="187"/>
      <c r="X515" s="530"/>
      <c r="Y515" s="187"/>
      <c r="Z515" s="187"/>
      <c r="AA515" s="530"/>
      <c r="AB515" s="187"/>
    </row>
    <row r="516" spans="2:28" x14ac:dyDescent="0.25">
      <c r="B516" s="187"/>
      <c r="C516" s="187"/>
      <c r="D516" s="187"/>
      <c r="E516" s="187"/>
      <c r="F516" s="187"/>
      <c r="G516" s="187"/>
      <c r="H516" s="531"/>
      <c r="I516" s="187"/>
      <c r="J516" s="187"/>
      <c r="K516" s="528"/>
      <c r="L516" s="187"/>
      <c r="M516" s="187"/>
      <c r="N516" s="187"/>
      <c r="O516" s="187"/>
      <c r="P516" s="529"/>
      <c r="Q516" s="187"/>
      <c r="R516" s="187"/>
      <c r="S516" s="187"/>
      <c r="T516" s="187"/>
      <c r="U516" s="187"/>
      <c r="V516" s="187"/>
      <c r="W516" s="187"/>
      <c r="X516" s="530"/>
      <c r="Y516" s="187"/>
      <c r="Z516" s="187"/>
      <c r="AA516" s="530"/>
      <c r="AB516" s="187"/>
    </row>
    <row r="517" spans="2:28" x14ac:dyDescent="0.25">
      <c r="B517" s="187"/>
      <c r="C517" s="187"/>
      <c r="D517" s="187"/>
      <c r="E517" s="187"/>
      <c r="F517" s="187"/>
      <c r="G517" s="187"/>
      <c r="H517" s="531"/>
      <c r="I517" s="187"/>
      <c r="J517" s="187"/>
      <c r="K517" s="528"/>
      <c r="L517" s="187"/>
      <c r="M517" s="187"/>
      <c r="N517" s="187"/>
      <c r="O517" s="187"/>
      <c r="P517" s="529"/>
      <c r="Q517" s="187"/>
      <c r="R517" s="187"/>
      <c r="S517" s="187"/>
      <c r="T517" s="187"/>
      <c r="U517" s="187"/>
      <c r="V517" s="187"/>
      <c r="W517" s="187"/>
      <c r="X517" s="530"/>
      <c r="Y517" s="187"/>
      <c r="Z517" s="187"/>
      <c r="AA517" s="530"/>
      <c r="AB517" s="187"/>
    </row>
    <row r="518" spans="2:28" x14ac:dyDescent="0.25">
      <c r="B518" s="187"/>
      <c r="C518" s="187"/>
      <c r="D518" s="187"/>
      <c r="E518" s="187"/>
      <c r="F518" s="187"/>
      <c r="G518" s="187"/>
      <c r="H518" s="531"/>
      <c r="I518" s="187"/>
      <c r="J518" s="187"/>
      <c r="K518" s="528"/>
      <c r="L518" s="187"/>
      <c r="M518" s="187"/>
      <c r="N518" s="187"/>
      <c r="O518" s="187"/>
      <c r="P518" s="529"/>
      <c r="Q518" s="187"/>
      <c r="R518" s="187"/>
      <c r="S518" s="187"/>
      <c r="T518" s="187"/>
      <c r="U518" s="187"/>
      <c r="V518" s="187"/>
      <c r="W518" s="187"/>
      <c r="X518" s="530"/>
      <c r="Y518" s="187"/>
      <c r="Z518" s="187"/>
      <c r="AA518" s="530"/>
      <c r="AB518" s="187"/>
    </row>
    <row r="519" spans="2:28" x14ac:dyDescent="0.25">
      <c r="B519" s="187"/>
      <c r="C519" s="187"/>
      <c r="D519" s="187"/>
      <c r="E519" s="187"/>
      <c r="F519" s="187"/>
      <c r="G519" s="187"/>
      <c r="H519" s="531"/>
      <c r="I519" s="187"/>
      <c r="J519" s="187"/>
      <c r="K519" s="528"/>
      <c r="L519" s="187"/>
      <c r="M519" s="187"/>
      <c r="N519" s="187"/>
      <c r="O519" s="187"/>
      <c r="P519" s="529"/>
      <c r="Q519" s="187"/>
      <c r="R519" s="187"/>
      <c r="S519" s="187"/>
      <c r="T519" s="187"/>
      <c r="U519" s="187"/>
      <c r="V519" s="187"/>
      <c r="W519" s="187"/>
      <c r="X519" s="530"/>
      <c r="Y519" s="187"/>
      <c r="Z519" s="187"/>
      <c r="AA519" s="530"/>
      <c r="AB519" s="187"/>
    </row>
    <row r="520" spans="2:28" x14ac:dyDescent="0.25">
      <c r="B520" s="187"/>
      <c r="C520" s="187"/>
      <c r="D520" s="187"/>
      <c r="E520" s="187"/>
      <c r="F520" s="187"/>
      <c r="G520" s="187"/>
      <c r="H520" s="531"/>
      <c r="I520" s="187"/>
      <c r="J520" s="187"/>
      <c r="K520" s="528"/>
      <c r="L520" s="187"/>
      <c r="M520" s="187"/>
      <c r="N520" s="187"/>
      <c r="O520" s="187"/>
      <c r="P520" s="529"/>
      <c r="Q520" s="187"/>
      <c r="R520" s="187"/>
      <c r="S520" s="187"/>
      <c r="T520" s="187"/>
      <c r="U520" s="187"/>
      <c r="V520" s="187"/>
      <c r="W520" s="187"/>
      <c r="X520" s="530"/>
      <c r="Y520" s="187"/>
      <c r="Z520" s="187"/>
      <c r="AA520" s="530"/>
      <c r="AB520" s="187"/>
    </row>
    <row r="521" spans="2:28" x14ac:dyDescent="0.25">
      <c r="B521" s="187"/>
      <c r="C521" s="187"/>
      <c r="D521" s="187"/>
      <c r="E521" s="187"/>
      <c r="F521" s="187"/>
      <c r="G521" s="187"/>
      <c r="H521" s="531"/>
      <c r="I521" s="187"/>
      <c r="J521" s="187"/>
      <c r="K521" s="528"/>
      <c r="L521" s="187"/>
      <c r="M521" s="187"/>
      <c r="N521" s="187"/>
      <c r="O521" s="187"/>
      <c r="P521" s="529"/>
      <c r="Q521" s="187"/>
      <c r="R521" s="187"/>
      <c r="S521" s="187"/>
      <c r="T521" s="187"/>
      <c r="U521" s="187"/>
      <c r="V521" s="187"/>
      <c r="W521" s="187"/>
      <c r="X521" s="530"/>
      <c r="Y521" s="187"/>
      <c r="Z521" s="187"/>
      <c r="AA521" s="530"/>
      <c r="AB521" s="187"/>
    </row>
    <row r="522" spans="2:28" x14ac:dyDescent="0.25">
      <c r="B522" s="187"/>
      <c r="C522" s="187"/>
      <c r="D522" s="187"/>
      <c r="E522" s="187"/>
      <c r="F522" s="187"/>
      <c r="G522" s="187"/>
      <c r="H522" s="531"/>
      <c r="I522" s="187"/>
      <c r="J522" s="187"/>
      <c r="K522" s="528"/>
      <c r="L522" s="187"/>
      <c r="M522" s="187"/>
      <c r="N522" s="187"/>
      <c r="O522" s="187"/>
      <c r="P522" s="529"/>
      <c r="Q522" s="187"/>
      <c r="R522" s="187"/>
      <c r="S522" s="187"/>
      <c r="T522" s="187"/>
      <c r="U522" s="187"/>
      <c r="V522" s="187"/>
      <c r="W522" s="187"/>
      <c r="X522" s="530"/>
      <c r="Y522" s="187"/>
      <c r="Z522" s="187"/>
      <c r="AA522" s="530"/>
      <c r="AB522" s="187"/>
    </row>
    <row r="523" spans="2:28" x14ac:dyDescent="0.25">
      <c r="B523" s="187"/>
      <c r="C523" s="187"/>
      <c r="D523" s="187"/>
      <c r="E523" s="187"/>
      <c r="F523" s="187"/>
      <c r="G523" s="187"/>
      <c r="H523" s="531"/>
      <c r="I523" s="187"/>
      <c r="J523" s="187"/>
      <c r="K523" s="528"/>
      <c r="L523" s="187"/>
      <c r="M523" s="187"/>
      <c r="N523" s="187"/>
      <c r="O523" s="187"/>
      <c r="P523" s="529"/>
      <c r="Q523" s="187"/>
      <c r="R523" s="187"/>
      <c r="S523" s="187"/>
      <c r="T523" s="187"/>
      <c r="U523" s="187"/>
      <c r="V523" s="187"/>
      <c r="W523" s="187"/>
      <c r="X523" s="530"/>
      <c r="Y523" s="187"/>
      <c r="Z523" s="187"/>
      <c r="AA523" s="530"/>
      <c r="AB523" s="187"/>
    </row>
    <row r="524" spans="2:28" x14ac:dyDescent="0.25">
      <c r="B524" s="187"/>
      <c r="C524" s="187"/>
      <c r="D524" s="187"/>
      <c r="E524" s="187"/>
      <c r="F524" s="187"/>
      <c r="G524" s="187"/>
      <c r="H524" s="531"/>
      <c r="I524" s="187"/>
      <c r="J524" s="187"/>
      <c r="K524" s="528"/>
      <c r="L524" s="187"/>
      <c r="M524" s="187"/>
      <c r="N524" s="187"/>
      <c r="O524" s="187"/>
      <c r="P524" s="529"/>
      <c r="Q524" s="187"/>
      <c r="R524" s="187"/>
      <c r="S524" s="187"/>
      <c r="T524" s="187"/>
      <c r="U524" s="187"/>
      <c r="V524" s="187"/>
      <c r="W524" s="187"/>
      <c r="X524" s="530"/>
      <c r="Y524" s="187"/>
      <c r="Z524" s="187"/>
      <c r="AA524" s="530"/>
      <c r="AB524" s="187"/>
    </row>
    <row r="525" spans="2:28" x14ac:dyDescent="0.25">
      <c r="B525" s="187"/>
      <c r="C525" s="187"/>
      <c r="D525" s="187"/>
      <c r="E525" s="187"/>
      <c r="F525" s="187"/>
      <c r="G525" s="187"/>
      <c r="H525" s="531"/>
      <c r="I525" s="187"/>
      <c r="J525" s="187"/>
      <c r="K525" s="528"/>
      <c r="L525" s="187"/>
      <c r="M525" s="187"/>
      <c r="N525" s="187"/>
      <c r="O525" s="187"/>
      <c r="P525" s="529"/>
      <c r="Q525" s="187"/>
      <c r="R525" s="187"/>
      <c r="S525" s="187"/>
      <c r="T525" s="187"/>
      <c r="U525" s="187"/>
      <c r="V525" s="187"/>
      <c r="W525" s="187"/>
      <c r="X525" s="530"/>
      <c r="Y525" s="187"/>
      <c r="Z525" s="187"/>
      <c r="AA525" s="530"/>
      <c r="AB525" s="187"/>
    </row>
    <row r="526" spans="2:28" x14ac:dyDescent="0.25">
      <c r="B526" s="187"/>
      <c r="C526" s="187"/>
      <c r="D526" s="187"/>
      <c r="E526" s="187"/>
      <c r="F526" s="187"/>
      <c r="G526" s="187"/>
      <c r="H526" s="531"/>
      <c r="I526" s="187"/>
      <c r="J526" s="187"/>
      <c r="K526" s="528"/>
      <c r="L526" s="187"/>
      <c r="M526" s="187"/>
      <c r="N526" s="187"/>
      <c r="O526" s="187"/>
      <c r="P526" s="529"/>
      <c r="Q526" s="187"/>
      <c r="R526" s="187"/>
      <c r="S526" s="187"/>
      <c r="T526" s="187"/>
      <c r="U526" s="187"/>
      <c r="V526" s="187"/>
      <c r="W526" s="187"/>
      <c r="X526" s="530"/>
      <c r="Y526" s="187"/>
      <c r="Z526" s="187"/>
      <c r="AA526" s="530"/>
      <c r="AB526" s="187"/>
    </row>
    <row r="527" spans="2:28" x14ac:dyDescent="0.25">
      <c r="B527" s="187"/>
      <c r="C527" s="187"/>
      <c r="D527" s="187"/>
      <c r="E527" s="187"/>
      <c r="F527" s="187"/>
      <c r="G527" s="187"/>
      <c r="H527" s="531"/>
      <c r="I527" s="187"/>
      <c r="J527" s="187"/>
      <c r="K527" s="528"/>
      <c r="L527" s="187"/>
      <c r="M527" s="187"/>
      <c r="N527" s="187"/>
      <c r="O527" s="187"/>
      <c r="P527" s="529"/>
      <c r="Q527" s="187"/>
      <c r="R527" s="187"/>
      <c r="S527" s="187"/>
      <c r="T527" s="187"/>
      <c r="U527" s="187"/>
      <c r="V527" s="187"/>
      <c r="W527" s="187"/>
      <c r="X527" s="530"/>
      <c r="Y527" s="187"/>
      <c r="Z527" s="187"/>
      <c r="AA527" s="530"/>
      <c r="AB527" s="187"/>
    </row>
    <row r="528" spans="2:28" x14ac:dyDescent="0.25">
      <c r="B528" s="187"/>
      <c r="C528" s="187"/>
      <c r="D528" s="187"/>
      <c r="E528" s="187"/>
      <c r="F528" s="187"/>
      <c r="G528" s="187"/>
      <c r="H528" s="531"/>
      <c r="I528" s="187"/>
      <c r="J528" s="187"/>
      <c r="K528" s="528"/>
      <c r="L528" s="187"/>
      <c r="M528" s="187"/>
      <c r="N528" s="187"/>
      <c r="O528" s="187"/>
      <c r="P528" s="529"/>
      <c r="Q528" s="187"/>
      <c r="R528" s="187"/>
      <c r="S528" s="187"/>
      <c r="T528" s="187"/>
      <c r="U528" s="187"/>
      <c r="V528" s="187"/>
      <c r="W528" s="187"/>
      <c r="X528" s="530"/>
      <c r="Y528" s="187"/>
      <c r="Z528" s="187"/>
      <c r="AA528" s="530"/>
      <c r="AB528" s="187"/>
    </row>
    <row r="529" spans="2:28" x14ac:dyDescent="0.25">
      <c r="B529" s="187"/>
      <c r="C529" s="187"/>
      <c r="D529" s="187"/>
      <c r="E529" s="187"/>
      <c r="F529" s="187"/>
      <c r="G529" s="187"/>
      <c r="H529" s="531"/>
      <c r="I529" s="187"/>
      <c r="J529" s="187"/>
      <c r="K529" s="528"/>
      <c r="L529" s="187"/>
      <c r="M529" s="187"/>
      <c r="N529" s="187"/>
      <c r="O529" s="187"/>
      <c r="P529" s="529"/>
      <c r="Q529" s="187"/>
      <c r="R529" s="187"/>
      <c r="S529" s="187"/>
      <c r="T529" s="187"/>
      <c r="U529" s="187"/>
      <c r="V529" s="187"/>
      <c r="W529" s="187"/>
      <c r="X529" s="530"/>
      <c r="Y529" s="187"/>
      <c r="Z529" s="187"/>
      <c r="AA529" s="530"/>
      <c r="AB529" s="187"/>
    </row>
    <row r="530" spans="2:28" x14ac:dyDescent="0.25">
      <c r="B530" s="187"/>
      <c r="C530" s="187"/>
      <c r="D530" s="187"/>
      <c r="E530" s="187"/>
      <c r="F530" s="187"/>
      <c r="G530" s="187"/>
      <c r="H530" s="531"/>
      <c r="I530" s="187"/>
      <c r="J530" s="187"/>
      <c r="K530" s="528"/>
      <c r="L530" s="187"/>
      <c r="M530" s="187"/>
      <c r="N530" s="187"/>
      <c r="O530" s="187"/>
      <c r="P530" s="529"/>
      <c r="Q530" s="187"/>
      <c r="R530" s="187"/>
      <c r="S530" s="187"/>
      <c r="T530" s="187"/>
      <c r="U530" s="187"/>
      <c r="V530" s="187"/>
      <c r="W530" s="187"/>
      <c r="X530" s="530"/>
      <c r="Y530" s="187"/>
      <c r="Z530" s="187"/>
      <c r="AA530" s="530"/>
      <c r="AB530" s="187"/>
    </row>
    <row r="531" spans="2:28" x14ac:dyDescent="0.25">
      <c r="B531" s="187"/>
      <c r="C531" s="187"/>
      <c r="D531" s="187"/>
      <c r="E531" s="187"/>
      <c r="F531" s="187"/>
      <c r="G531" s="187"/>
      <c r="H531" s="531"/>
      <c r="I531" s="187"/>
      <c r="J531" s="187"/>
      <c r="K531" s="528"/>
      <c r="L531" s="187"/>
      <c r="M531" s="187"/>
      <c r="N531" s="187"/>
      <c r="O531" s="187"/>
      <c r="P531" s="529"/>
      <c r="Q531" s="187"/>
      <c r="R531" s="187"/>
      <c r="S531" s="187"/>
      <c r="T531" s="187"/>
      <c r="U531" s="187"/>
      <c r="V531" s="187"/>
      <c r="W531" s="187"/>
      <c r="X531" s="530"/>
      <c r="Y531" s="187"/>
      <c r="Z531" s="187"/>
      <c r="AA531" s="530"/>
      <c r="AB531" s="187"/>
    </row>
    <row r="532" spans="2:28" x14ac:dyDescent="0.25">
      <c r="B532" s="187"/>
      <c r="C532" s="187"/>
      <c r="D532" s="187"/>
      <c r="E532" s="187"/>
      <c r="F532" s="187"/>
      <c r="G532" s="187"/>
      <c r="H532" s="531"/>
      <c r="I532" s="187"/>
      <c r="J532" s="187"/>
      <c r="K532" s="528"/>
      <c r="L532" s="187"/>
      <c r="M532" s="187"/>
      <c r="N532" s="187"/>
      <c r="O532" s="187"/>
      <c r="P532" s="529"/>
      <c r="Q532" s="187"/>
      <c r="R532" s="187"/>
      <c r="S532" s="187"/>
      <c r="T532" s="187"/>
      <c r="U532" s="187"/>
      <c r="V532" s="187"/>
      <c r="W532" s="187"/>
      <c r="X532" s="530"/>
      <c r="Y532" s="187"/>
      <c r="Z532" s="187"/>
      <c r="AA532" s="530"/>
      <c r="AB532" s="187"/>
    </row>
    <row r="533" spans="2:28" x14ac:dyDescent="0.25">
      <c r="B533" s="187"/>
      <c r="C533" s="187"/>
      <c r="D533" s="187"/>
      <c r="E533" s="187"/>
      <c r="F533" s="187"/>
      <c r="G533" s="187"/>
      <c r="H533" s="531"/>
      <c r="I533" s="187"/>
      <c r="J533" s="187"/>
      <c r="K533" s="528"/>
      <c r="L533" s="187"/>
      <c r="M533" s="187"/>
      <c r="N533" s="187"/>
      <c r="O533" s="187"/>
      <c r="P533" s="529"/>
      <c r="Q533" s="187"/>
      <c r="R533" s="187"/>
      <c r="S533" s="187"/>
      <c r="T533" s="187"/>
      <c r="U533" s="187"/>
      <c r="V533" s="187"/>
      <c r="W533" s="187"/>
      <c r="X533" s="530"/>
      <c r="Y533" s="187"/>
      <c r="Z533" s="187"/>
      <c r="AA533" s="530"/>
      <c r="AB533" s="187"/>
    </row>
    <row r="534" spans="2:28" x14ac:dyDescent="0.25">
      <c r="B534" s="187"/>
      <c r="C534" s="187"/>
      <c r="D534" s="187"/>
      <c r="E534" s="187"/>
      <c r="F534" s="187"/>
      <c r="G534" s="187"/>
      <c r="H534" s="531"/>
      <c r="I534" s="187"/>
      <c r="J534" s="187"/>
      <c r="K534" s="528"/>
      <c r="L534" s="187"/>
      <c r="M534" s="187"/>
      <c r="N534" s="187"/>
      <c r="O534" s="187"/>
      <c r="P534" s="529"/>
      <c r="Q534" s="187"/>
      <c r="R534" s="187"/>
      <c r="S534" s="187"/>
      <c r="T534" s="187"/>
      <c r="U534" s="187"/>
      <c r="V534" s="187"/>
      <c r="W534" s="187"/>
      <c r="X534" s="530"/>
      <c r="Y534" s="187"/>
      <c r="Z534" s="187"/>
      <c r="AA534" s="530"/>
      <c r="AB534" s="187"/>
    </row>
    <row r="535" spans="2:28" x14ac:dyDescent="0.25">
      <c r="B535" s="187"/>
      <c r="C535" s="187"/>
      <c r="D535" s="187"/>
      <c r="E535" s="187"/>
      <c r="F535" s="187"/>
      <c r="G535" s="187"/>
      <c r="H535" s="531"/>
      <c r="I535" s="187"/>
      <c r="J535" s="187"/>
      <c r="K535" s="528"/>
      <c r="L535" s="187"/>
      <c r="M535" s="187"/>
      <c r="N535" s="187"/>
      <c r="O535" s="187"/>
      <c r="P535" s="529"/>
      <c r="Q535" s="187"/>
      <c r="R535" s="187"/>
      <c r="S535" s="187"/>
      <c r="T535" s="187"/>
      <c r="U535" s="187"/>
      <c r="V535" s="187"/>
      <c r="W535" s="187"/>
      <c r="X535" s="530"/>
      <c r="Y535" s="187"/>
      <c r="Z535" s="187"/>
      <c r="AA535" s="530"/>
      <c r="AB535" s="187"/>
    </row>
    <row r="536" spans="2:28" x14ac:dyDescent="0.25">
      <c r="B536" s="187"/>
      <c r="C536" s="187"/>
      <c r="D536" s="187"/>
      <c r="E536" s="187"/>
      <c r="F536" s="187"/>
      <c r="G536" s="187"/>
      <c r="H536" s="531"/>
      <c r="I536" s="187"/>
      <c r="J536" s="187"/>
      <c r="K536" s="528"/>
      <c r="L536" s="187"/>
      <c r="M536" s="187"/>
      <c r="N536" s="187"/>
      <c r="O536" s="187"/>
      <c r="P536" s="529"/>
      <c r="Q536" s="187"/>
      <c r="R536" s="187"/>
      <c r="S536" s="187"/>
      <c r="T536" s="187"/>
      <c r="U536" s="187"/>
      <c r="V536" s="187"/>
      <c r="W536" s="187"/>
      <c r="X536" s="530"/>
      <c r="Y536" s="187"/>
      <c r="Z536" s="187"/>
      <c r="AA536" s="530"/>
      <c r="AB536" s="187"/>
    </row>
    <row r="537" spans="2:28" x14ac:dyDescent="0.25">
      <c r="B537" s="187"/>
      <c r="C537" s="187"/>
      <c r="D537" s="187"/>
      <c r="E537" s="187"/>
      <c r="F537" s="187"/>
      <c r="G537" s="187"/>
      <c r="H537" s="531"/>
      <c r="I537" s="187"/>
      <c r="J537" s="187"/>
      <c r="K537" s="528"/>
      <c r="L537" s="187"/>
      <c r="M537" s="187"/>
      <c r="N537" s="187"/>
      <c r="O537" s="187"/>
      <c r="P537" s="529"/>
      <c r="Q537" s="187"/>
      <c r="R537" s="187"/>
      <c r="S537" s="187"/>
      <c r="T537" s="187"/>
      <c r="U537" s="187"/>
      <c r="V537" s="187"/>
      <c r="W537" s="187"/>
      <c r="X537" s="530"/>
      <c r="Y537" s="187"/>
      <c r="Z537" s="187"/>
      <c r="AA537" s="530"/>
      <c r="AB537" s="187"/>
    </row>
    <row r="538" spans="2:28" x14ac:dyDescent="0.25">
      <c r="B538" s="187"/>
      <c r="C538" s="187"/>
      <c r="D538" s="187"/>
      <c r="E538" s="187"/>
      <c r="F538" s="187"/>
      <c r="G538" s="187"/>
      <c r="H538" s="531"/>
      <c r="I538" s="187"/>
      <c r="J538" s="187"/>
      <c r="K538" s="528"/>
      <c r="L538" s="187"/>
      <c r="M538" s="187"/>
      <c r="N538" s="187"/>
      <c r="O538" s="187"/>
      <c r="P538" s="529"/>
      <c r="Q538" s="187"/>
      <c r="R538" s="187"/>
      <c r="S538" s="187"/>
      <c r="T538" s="187"/>
      <c r="U538" s="187"/>
      <c r="V538" s="187"/>
      <c r="W538" s="187"/>
      <c r="X538" s="530"/>
      <c r="Y538" s="187"/>
      <c r="Z538" s="187"/>
      <c r="AA538" s="530"/>
      <c r="AB538" s="187"/>
    </row>
    <row r="539" spans="2:28" x14ac:dyDescent="0.25">
      <c r="B539" s="187"/>
      <c r="C539" s="187"/>
      <c r="D539" s="187"/>
      <c r="E539" s="187"/>
      <c r="F539" s="187"/>
      <c r="G539" s="187"/>
      <c r="H539" s="531"/>
      <c r="I539" s="187"/>
      <c r="J539" s="187"/>
      <c r="K539" s="528"/>
      <c r="L539" s="187"/>
      <c r="M539" s="187"/>
      <c r="N539" s="187"/>
      <c r="O539" s="187"/>
      <c r="P539" s="529"/>
      <c r="Q539" s="187"/>
      <c r="R539" s="187"/>
      <c r="S539" s="187"/>
      <c r="T539" s="187"/>
      <c r="U539" s="187"/>
      <c r="V539" s="187"/>
      <c r="W539" s="187"/>
      <c r="X539" s="530"/>
      <c r="Y539" s="187"/>
      <c r="Z539" s="187"/>
      <c r="AA539" s="530"/>
      <c r="AB539" s="187"/>
    </row>
    <row r="540" spans="2:28" x14ac:dyDescent="0.25">
      <c r="B540" s="187"/>
      <c r="C540" s="187"/>
      <c r="D540" s="187"/>
      <c r="E540" s="187"/>
      <c r="F540" s="187"/>
      <c r="G540" s="187"/>
      <c r="H540" s="531"/>
      <c r="I540" s="187"/>
      <c r="J540" s="187"/>
      <c r="K540" s="528"/>
      <c r="L540" s="187"/>
      <c r="M540" s="187"/>
      <c r="N540" s="187"/>
      <c r="O540" s="187"/>
      <c r="P540" s="529"/>
      <c r="Q540" s="187"/>
      <c r="R540" s="187"/>
      <c r="S540" s="187"/>
      <c r="T540" s="187"/>
      <c r="U540" s="187"/>
      <c r="V540" s="187"/>
      <c r="W540" s="187"/>
      <c r="X540" s="530"/>
      <c r="Y540" s="187"/>
      <c r="Z540" s="187"/>
      <c r="AA540" s="530"/>
      <c r="AB540" s="187"/>
    </row>
    <row r="541" spans="2:28" x14ac:dyDescent="0.25">
      <c r="B541" s="187"/>
      <c r="C541" s="187"/>
      <c r="D541" s="187"/>
      <c r="E541" s="187"/>
      <c r="F541" s="187"/>
      <c r="G541" s="187"/>
      <c r="H541" s="531"/>
      <c r="I541" s="187"/>
      <c r="J541" s="187"/>
      <c r="K541" s="528"/>
      <c r="L541" s="187"/>
      <c r="M541" s="187"/>
      <c r="N541" s="187"/>
      <c r="O541" s="187"/>
      <c r="P541" s="529"/>
      <c r="Q541" s="187"/>
      <c r="R541" s="187"/>
      <c r="S541" s="187"/>
      <c r="T541" s="187"/>
      <c r="U541" s="187"/>
      <c r="V541" s="187"/>
      <c r="W541" s="187"/>
      <c r="X541" s="530"/>
      <c r="Y541" s="187"/>
      <c r="Z541" s="187"/>
      <c r="AA541" s="530"/>
      <c r="AB541" s="187"/>
    </row>
    <row r="542" spans="2:28" x14ac:dyDescent="0.25">
      <c r="B542" s="187"/>
      <c r="C542" s="187"/>
      <c r="D542" s="187"/>
      <c r="E542" s="187"/>
      <c r="F542" s="187"/>
      <c r="G542" s="187"/>
      <c r="H542" s="531"/>
      <c r="I542" s="187"/>
      <c r="J542" s="187"/>
      <c r="K542" s="528"/>
      <c r="L542" s="187"/>
      <c r="M542" s="187"/>
      <c r="N542" s="187"/>
      <c r="O542" s="187"/>
      <c r="P542" s="529"/>
      <c r="Q542" s="187"/>
      <c r="R542" s="187"/>
      <c r="S542" s="187"/>
      <c r="T542" s="187"/>
      <c r="U542" s="187"/>
      <c r="V542" s="187"/>
      <c r="W542" s="187"/>
      <c r="X542" s="530"/>
      <c r="Y542" s="187"/>
      <c r="Z542" s="187"/>
      <c r="AA542" s="530"/>
      <c r="AB542" s="187"/>
    </row>
    <row r="543" spans="2:28" x14ac:dyDescent="0.25">
      <c r="B543" s="187"/>
      <c r="C543" s="187"/>
      <c r="D543" s="187"/>
      <c r="E543" s="187"/>
      <c r="F543" s="187"/>
      <c r="G543" s="187"/>
      <c r="H543" s="531"/>
      <c r="I543" s="187"/>
      <c r="J543" s="187"/>
      <c r="K543" s="528"/>
      <c r="L543" s="187"/>
      <c r="M543" s="187"/>
      <c r="N543" s="187"/>
      <c r="O543" s="187"/>
      <c r="P543" s="529"/>
      <c r="Q543" s="187"/>
      <c r="R543" s="187"/>
      <c r="S543" s="187"/>
      <c r="T543" s="187"/>
      <c r="U543" s="187"/>
      <c r="V543" s="187"/>
      <c r="W543" s="187"/>
      <c r="X543" s="530"/>
      <c r="Y543" s="187"/>
      <c r="Z543" s="187"/>
      <c r="AA543" s="530"/>
      <c r="AB543" s="187"/>
    </row>
    <row r="544" spans="2:28" x14ac:dyDescent="0.25">
      <c r="B544" s="187"/>
      <c r="C544" s="187"/>
      <c r="D544" s="187"/>
      <c r="E544" s="187"/>
      <c r="F544" s="187"/>
      <c r="G544" s="187"/>
      <c r="H544" s="531"/>
      <c r="I544" s="187"/>
      <c r="J544" s="187"/>
      <c r="K544" s="528"/>
      <c r="L544" s="187"/>
      <c r="M544" s="187"/>
      <c r="N544" s="187"/>
      <c r="O544" s="187"/>
      <c r="P544" s="529"/>
      <c r="Q544" s="187"/>
      <c r="R544" s="187"/>
      <c r="S544" s="187"/>
      <c r="T544" s="187"/>
      <c r="U544" s="187"/>
      <c r="V544" s="187"/>
      <c r="W544" s="187"/>
      <c r="X544" s="530"/>
      <c r="Y544" s="187"/>
      <c r="Z544" s="187"/>
      <c r="AA544" s="530"/>
      <c r="AB544" s="187"/>
    </row>
    <row r="545" spans="2:28" x14ac:dyDescent="0.25">
      <c r="B545" s="187"/>
      <c r="C545" s="187"/>
      <c r="D545" s="187"/>
      <c r="E545" s="187"/>
      <c r="F545" s="187"/>
      <c r="G545" s="187"/>
      <c r="H545" s="531"/>
      <c r="I545" s="187"/>
      <c r="J545" s="187"/>
      <c r="K545" s="528"/>
      <c r="L545" s="187"/>
      <c r="M545" s="187"/>
      <c r="N545" s="187"/>
      <c r="O545" s="187"/>
      <c r="P545" s="529"/>
      <c r="Q545" s="187"/>
      <c r="R545" s="187"/>
      <c r="S545" s="187"/>
      <c r="T545" s="187"/>
      <c r="U545" s="187"/>
      <c r="V545" s="187"/>
      <c r="W545" s="187"/>
      <c r="X545" s="530"/>
      <c r="Y545" s="187"/>
      <c r="Z545" s="187"/>
      <c r="AA545" s="530"/>
      <c r="AB545" s="187"/>
    </row>
    <row r="546" spans="2:28" x14ac:dyDescent="0.25">
      <c r="B546" s="187"/>
      <c r="C546" s="187"/>
      <c r="D546" s="187"/>
      <c r="E546" s="187"/>
      <c r="F546" s="187"/>
      <c r="G546" s="187"/>
      <c r="H546" s="531"/>
      <c r="I546" s="187"/>
      <c r="J546" s="187"/>
      <c r="K546" s="528"/>
      <c r="L546" s="187"/>
      <c r="M546" s="187"/>
      <c r="N546" s="187"/>
      <c r="O546" s="187"/>
      <c r="P546" s="529"/>
      <c r="Q546" s="187"/>
      <c r="R546" s="187"/>
      <c r="S546" s="187"/>
      <c r="T546" s="187"/>
      <c r="U546" s="187"/>
      <c r="V546" s="187"/>
      <c r="W546" s="187"/>
      <c r="X546" s="530"/>
      <c r="Y546" s="187"/>
      <c r="Z546" s="187"/>
      <c r="AA546" s="530"/>
      <c r="AB546" s="187"/>
    </row>
    <row r="547" spans="2:28" x14ac:dyDescent="0.25">
      <c r="B547" s="187"/>
      <c r="C547" s="187"/>
      <c r="D547" s="187"/>
      <c r="E547" s="187"/>
      <c r="F547" s="187"/>
      <c r="G547" s="187"/>
      <c r="H547" s="531"/>
      <c r="I547" s="187"/>
      <c r="J547" s="187"/>
      <c r="K547" s="528"/>
      <c r="L547" s="187"/>
      <c r="M547" s="187"/>
      <c r="N547" s="187"/>
      <c r="O547" s="187"/>
      <c r="P547" s="529"/>
      <c r="Q547" s="187"/>
      <c r="R547" s="187"/>
      <c r="S547" s="187"/>
      <c r="T547" s="187"/>
      <c r="U547" s="187"/>
      <c r="V547" s="187"/>
      <c r="W547" s="187"/>
      <c r="X547" s="530"/>
      <c r="Y547" s="187"/>
      <c r="Z547" s="187"/>
      <c r="AA547" s="530"/>
      <c r="AB547" s="187"/>
    </row>
    <row r="548" spans="2:28" x14ac:dyDescent="0.25">
      <c r="B548" s="187"/>
      <c r="C548" s="187"/>
      <c r="D548" s="187"/>
      <c r="E548" s="187"/>
      <c r="F548" s="187"/>
      <c r="G548" s="187"/>
      <c r="H548" s="531"/>
      <c r="I548" s="187"/>
      <c r="J548" s="187"/>
      <c r="K548" s="528"/>
      <c r="L548" s="187"/>
      <c r="M548" s="187"/>
      <c r="N548" s="187"/>
      <c r="O548" s="187"/>
      <c r="P548" s="529"/>
      <c r="Q548" s="187"/>
      <c r="R548" s="187"/>
      <c r="S548" s="187"/>
      <c r="T548" s="187"/>
      <c r="U548" s="187"/>
      <c r="V548" s="187"/>
      <c r="W548" s="187"/>
      <c r="X548" s="530"/>
      <c r="Y548" s="187"/>
      <c r="Z548" s="187"/>
      <c r="AA548" s="530"/>
      <c r="AB548" s="187"/>
    </row>
    <row r="549" spans="2:28" x14ac:dyDescent="0.25">
      <c r="B549" s="187"/>
      <c r="C549" s="187"/>
      <c r="D549" s="187"/>
      <c r="E549" s="187"/>
      <c r="F549" s="187"/>
      <c r="G549" s="187"/>
      <c r="H549" s="531"/>
      <c r="I549" s="187"/>
      <c r="J549" s="187"/>
      <c r="K549" s="528"/>
      <c r="L549" s="187"/>
      <c r="M549" s="187"/>
      <c r="N549" s="187"/>
      <c r="O549" s="187"/>
      <c r="P549" s="529"/>
      <c r="Q549" s="187"/>
      <c r="R549" s="187"/>
      <c r="S549" s="187"/>
      <c r="T549" s="187"/>
      <c r="U549" s="187"/>
      <c r="V549" s="187"/>
      <c r="W549" s="187"/>
      <c r="X549" s="530"/>
      <c r="Y549" s="187"/>
      <c r="Z549" s="187"/>
      <c r="AA549" s="530"/>
      <c r="AB549" s="187"/>
    </row>
    <row r="550" spans="2:28" x14ac:dyDescent="0.25">
      <c r="B550" s="187"/>
      <c r="C550" s="187"/>
      <c r="D550" s="187"/>
      <c r="E550" s="187"/>
      <c r="F550" s="187"/>
      <c r="G550" s="187"/>
      <c r="H550" s="531"/>
      <c r="I550" s="187"/>
      <c r="J550" s="187"/>
      <c r="K550" s="528"/>
      <c r="L550" s="187"/>
      <c r="M550" s="187"/>
      <c r="N550" s="187"/>
      <c r="O550" s="187"/>
      <c r="P550" s="529"/>
      <c r="Q550" s="187"/>
      <c r="R550" s="187"/>
      <c r="S550" s="187"/>
      <c r="T550" s="187"/>
      <c r="U550" s="187"/>
      <c r="V550" s="187"/>
      <c r="W550" s="187"/>
      <c r="X550" s="530"/>
      <c r="Y550" s="187"/>
      <c r="Z550" s="187"/>
      <c r="AA550" s="530"/>
      <c r="AB550" s="187"/>
    </row>
    <row r="551" spans="2:28" x14ac:dyDescent="0.25">
      <c r="B551" s="187"/>
      <c r="C551" s="187"/>
      <c r="D551" s="187"/>
      <c r="E551" s="187"/>
      <c r="F551" s="187"/>
      <c r="G551" s="187"/>
      <c r="H551" s="531"/>
      <c r="I551" s="187"/>
      <c r="J551" s="187"/>
      <c r="K551" s="528"/>
      <c r="L551" s="187"/>
      <c r="M551" s="187"/>
      <c r="N551" s="187"/>
      <c r="O551" s="187"/>
      <c r="P551" s="529"/>
      <c r="Q551" s="187"/>
      <c r="R551" s="187"/>
      <c r="S551" s="187"/>
      <c r="T551" s="187"/>
      <c r="U551" s="187"/>
      <c r="V551" s="187"/>
      <c r="W551" s="187"/>
      <c r="X551" s="530"/>
      <c r="Y551" s="187"/>
      <c r="Z551" s="187"/>
      <c r="AA551" s="530"/>
      <c r="AB551" s="187"/>
    </row>
    <row r="552" spans="2:28" x14ac:dyDescent="0.25">
      <c r="B552" s="187"/>
      <c r="C552" s="187"/>
      <c r="D552" s="187"/>
      <c r="E552" s="187"/>
      <c r="F552" s="187"/>
      <c r="G552" s="187"/>
      <c r="H552" s="531"/>
      <c r="I552" s="187"/>
      <c r="J552" s="187"/>
      <c r="K552" s="528"/>
      <c r="L552" s="187"/>
      <c r="M552" s="187"/>
      <c r="N552" s="187"/>
      <c r="O552" s="187"/>
      <c r="P552" s="529"/>
      <c r="Q552" s="187"/>
      <c r="R552" s="187"/>
      <c r="S552" s="187"/>
      <c r="T552" s="187"/>
      <c r="U552" s="187"/>
      <c r="V552" s="187"/>
      <c r="W552" s="187"/>
      <c r="X552" s="530"/>
      <c r="Y552" s="187"/>
      <c r="Z552" s="187"/>
      <c r="AA552" s="530"/>
      <c r="AB552" s="187"/>
    </row>
    <row r="553" spans="2:28" x14ac:dyDescent="0.25">
      <c r="B553" s="187"/>
      <c r="C553" s="187"/>
      <c r="D553" s="187"/>
      <c r="E553" s="187"/>
      <c r="F553" s="187"/>
      <c r="G553" s="187"/>
      <c r="H553" s="531"/>
      <c r="I553" s="187"/>
      <c r="J553" s="187"/>
      <c r="K553" s="528"/>
      <c r="L553" s="187"/>
      <c r="M553" s="187"/>
      <c r="N553" s="187"/>
      <c r="O553" s="187"/>
      <c r="P553" s="529"/>
      <c r="Q553" s="187"/>
      <c r="R553" s="187"/>
      <c r="S553" s="187"/>
      <c r="T553" s="187"/>
      <c r="U553" s="187"/>
      <c r="V553" s="187"/>
      <c r="W553" s="187"/>
      <c r="X553" s="530"/>
      <c r="Y553" s="187"/>
      <c r="Z553" s="187"/>
      <c r="AA553" s="530"/>
      <c r="AB553" s="187"/>
    </row>
    <row r="554" spans="2:28" x14ac:dyDescent="0.25">
      <c r="B554" s="187"/>
      <c r="C554" s="187"/>
      <c r="D554" s="187"/>
      <c r="E554" s="187"/>
      <c r="F554" s="187"/>
      <c r="G554" s="187"/>
      <c r="H554" s="531"/>
      <c r="I554" s="187"/>
      <c r="J554" s="187"/>
      <c r="K554" s="528"/>
      <c r="L554" s="187"/>
      <c r="M554" s="187"/>
      <c r="N554" s="187"/>
      <c r="O554" s="187"/>
      <c r="P554" s="529"/>
      <c r="Q554" s="187"/>
      <c r="R554" s="187"/>
      <c r="S554" s="187"/>
      <c r="T554" s="187"/>
      <c r="U554" s="187"/>
      <c r="V554" s="187"/>
      <c r="W554" s="187"/>
      <c r="X554" s="530"/>
      <c r="Y554" s="187"/>
      <c r="Z554" s="187"/>
      <c r="AA554" s="530"/>
      <c r="AB554" s="187"/>
    </row>
    <row r="555" spans="2:28" x14ac:dyDescent="0.25">
      <c r="B555" s="187"/>
      <c r="C555" s="187"/>
      <c r="D555" s="187"/>
      <c r="E555" s="187"/>
      <c r="F555" s="187"/>
      <c r="G555" s="187"/>
      <c r="H555" s="531"/>
      <c r="I555" s="187"/>
      <c r="J555" s="187"/>
      <c r="K555" s="528"/>
      <c r="L555" s="187"/>
      <c r="M555" s="187"/>
      <c r="N555" s="187"/>
      <c r="O555" s="187"/>
      <c r="P555" s="529"/>
      <c r="Q555" s="187"/>
      <c r="R555" s="187"/>
      <c r="S555" s="187"/>
      <c r="T555" s="187"/>
      <c r="U555" s="187"/>
      <c r="V555" s="187"/>
      <c r="W555" s="187"/>
      <c r="X555" s="530"/>
      <c r="Y555" s="187"/>
      <c r="Z555" s="187"/>
      <c r="AA555" s="530"/>
      <c r="AB555" s="187"/>
    </row>
    <row r="556" spans="2:28" x14ac:dyDescent="0.25">
      <c r="B556" s="187"/>
      <c r="C556" s="187"/>
      <c r="D556" s="187"/>
      <c r="E556" s="187"/>
      <c r="F556" s="187"/>
      <c r="G556" s="187"/>
      <c r="H556" s="531"/>
      <c r="I556" s="187"/>
      <c r="J556" s="187"/>
      <c r="K556" s="528"/>
      <c r="L556" s="187"/>
      <c r="M556" s="187"/>
      <c r="N556" s="187"/>
      <c r="O556" s="187"/>
      <c r="P556" s="529"/>
      <c r="Q556" s="187"/>
      <c r="R556" s="187"/>
      <c r="S556" s="187"/>
      <c r="T556" s="187"/>
      <c r="U556" s="187"/>
      <c r="V556" s="187"/>
      <c r="W556" s="187"/>
      <c r="X556" s="530"/>
      <c r="Y556" s="187"/>
      <c r="Z556" s="187"/>
      <c r="AA556" s="530"/>
      <c r="AB556" s="187"/>
    </row>
    <row r="557" spans="2:28" x14ac:dyDescent="0.25">
      <c r="B557" s="187"/>
      <c r="C557" s="187"/>
      <c r="D557" s="187"/>
      <c r="E557" s="187"/>
      <c r="F557" s="187"/>
      <c r="G557" s="187"/>
      <c r="H557" s="531"/>
      <c r="I557" s="187"/>
      <c r="J557" s="187"/>
      <c r="K557" s="528"/>
      <c r="L557" s="187"/>
      <c r="M557" s="187"/>
      <c r="N557" s="187"/>
      <c r="O557" s="187"/>
      <c r="P557" s="529"/>
      <c r="Q557" s="187"/>
      <c r="R557" s="187"/>
      <c r="S557" s="187"/>
      <c r="T557" s="187"/>
      <c r="U557" s="187"/>
      <c r="V557" s="187"/>
      <c r="W557" s="187"/>
      <c r="X557" s="530"/>
      <c r="Y557" s="187"/>
      <c r="Z557" s="187"/>
      <c r="AA557" s="530"/>
      <c r="AB557" s="187"/>
    </row>
    <row r="558" spans="2:28" x14ac:dyDescent="0.25">
      <c r="B558" s="187"/>
      <c r="C558" s="187"/>
      <c r="D558" s="187"/>
      <c r="E558" s="187"/>
      <c r="F558" s="187"/>
      <c r="G558" s="187"/>
      <c r="H558" s="531"/>
      <c r="I558" s="187"/>
      <c r="J558" s="187"/>
      <c r="K558" s="528"/>
      <c r="L558" s="187"/>
      <c r="M558" s="187"/>
      <c r="N558" s="187"/>
      <c r="O558" s="187"/>
      <c r="P558" s="529"/>
      <c r="Q558" s="187"/>
      <c r="R558" s="187"/>
      <c r="S558" s="187"/>
      <c r="T558" s="187"/>
      <c r="U558" s="187"/>
      <c r="V558" s="187"/>
      <c r="W558" s="187"/>
      <c r="X558" s="530"/>
      <c r="Y558" s="187"/>
      <c r="Z558" s="187"/>
      <c r="AA558" s="530"/>
      <c r="AB558" s="187"/>
    </row>
    <row r="559" spans="2:28" x14ac:dyDescent="0.25">
      <c r="B559" s="187"/>
      <c r="C559" s="187"/>
      <c r="D559" s="187"/>
      <c r="E559" s="187"/>
      <c r="F559" s="187"/>
      <c r="G559" s="187"/>
      <c r="H559" s="531"/>
      <c r="I559" s="187"/>
      <c r="J559" s="187"/>
      <c r="K559" s="528"/>
      <c r="L559" s="187"/>
      <c r="M559" s="187"/>
      <c r="N559" s="187"/>
      <c r="O559" s="187"/>
      <c r="P559" s="529"/>
      <c r="Q559" s="187"/>
      <c r="R559" s="187"/>
      <c r="S559" s="187"/>
      <c r="T559" s="187"/>
      <c r="U559" s="187"/>
      <c r="V559" s="187"/>
      <c r="W559" s="187"/>
      <c r="X559" s="530"/>
      <c r="Y559" s="187"/>
      <c r="Z559" s="187"/>
      <c r="AA559" s="530"/>
      <c r="AB559" s="187"/>
    </row>
    <row r="560" spans="2:28" x14ac:dyDescent="0.25">
      <c r="B560" s="187"/>
      <c r="C560" s="187"/>
      <c r="D560" s="187"/>
      <c r="E560" s="187"/>
      <c r="F560" s="187"/>
      <c r="G560" s="187"/>
      <c r="H560" s="531"/>
      <c r="I560" s="187"/>
      <c r="J560" s="187"/>
      <c r="K560" s="528"/>
      <c r="L560" s="187"/>
      <c r="M560" s="187"/>
      <c r="N560" s="187"/>
      <c r="O560" s="187"/>
      <c r="P560" s="529"/>
      <c r="Q560" s="187"/>
      <c r="R560" s="187"/>
      <c r="S560" s="187"/>
      <c r="T560" s="187"/>
      <c r="U560" s="187"/>
      <c r="V560" s="187"/>
      <c r="W560" s="187"/>
      <c r="X560" s="530"/>
      <c r="Y560" s="187"/>
      <c r="Z560" s="187"/>
      <c r="AA560" s="530"/>
      <c r="AB560" s="187"/>
    </row>
    <row r="561" spans="2:28" x14ac:dyDescent="0.25">
      <c r="B561" s="187"/>
      <c r="C561" s="187"/>
      <c r="D561" s="187"/>
      <c r="E561" s="187"/>
      <c r="F561" s="187"/>
      <c r="G561" s="187"/>
      <c r="H561" s="531"/>
      <c r="I561" s="187"/>
      <c r="J561" s="187"/>
      <c r="K561" s="528"/>
      <c r="L561" s="187"/>
      <c r="M561" s="187"/>
      <c r="N561" s="187"/>
      <c r="O561" s="187"/>
      <c r="P561" s="529"/>
      <c r="Q561" s="187"/>
      <c r="R561" s="187"/>
      <c r="S561" s="187"/>
      <c r="T561" s="187"/>
      <c r="U561" s="187"/>
      <c r="V561" s="187"/>
      <c r="W561" s="187"/>
      <c r="X561" s="530"/>
      <c r="Y561" s="187"/>
      <c r="Z561" s="187"/>
      <c r="AA561" s="530"/>
      <c r="AB561" s="187"/>
    </row>
    <row r="562" spans="2:28" x14ac:dyDescent="0.25">
      <c r="B562" s="187"/>
      <c r="C562" s="187"/>
      <c r="D562" s="187"/>
      <c r="E562" s="187"/>
      <c r="F562" s="187"/>
      <c r="G562" s="187"/>
      <c r="H562" s="531"/>
      <c r="I562" s="187"/>
      <c r="J562" s="187"/>
      <c r="K562" s="528"/>
      <c r="L562" s="187"/>
      <c r="M562" s="187"/>
      <c r="N562" s="187"/>
      <c r="O562" s="187"/>
      <c r="P562" s="529"/>
      <c r="Q562" s="187"/>
      <c r="R562" s="187"/>
      <c r="S562" s="187"/>
      <c r="T562" s="187"/>
      <c r="U562" s="187"/>
      <c r="V562" s="187"/>
      <c r="W562" s="187"/>
      <c r="X562" s="530"/>
      <c r="Y562" s="187"/>
      <c r="Z562" s="187"/>
      <c r="AA562" s="530"/>
      <c r="AB562" s="187"/>
    </row>
    <row r="563" spans="2:28" x14ac:dyDescent="0.25">
      <c r="B563" s="187"/>
      <c r="C563" s="187"/>
      <c r="D563" s="187"/>
      <c r="E563" s="187"/>
      <c r="F563" s="187"/>
      <c r="G563" s="187"/>
      <c r="H563" s="531"/>
      <c r="I563" s="187"/>
      <c r="J563" s="187"/>
      <c r="K563" s="528"/>
      <c r="L563" s="187"/>
      <c r="M563" s="187"/>
      <c r="N563" s="187"/>
      <c r="O563" s="187"/>
      <c r="P563" s="529"/>
      <c r="Q563" s="187"/>
      <c r="R563" s="187"/>
      <c r="S563" s="187"/>
      <c r="T563" s="187"/>
      <c r="U563" s="187"/>
      <c r="V563" s="187"/>
      <c r="W563" s="187"/>
      <c r="X563" s="530"/>
      <c r="Y563" s="187"/>
      <c r="Z563" s="187"/>
      <c r="AA563" s="530"/>
      <c r="AB563" s="187"/>
    </row>
    <row r="564" spans="2:28" x14ac:dyDescent="0.25">
      <c r="B564" s="187"/>
      <c r="C564" s="187"/>
      <c r="D564" s="187"/>
      <c r="E564" s="187"/>
      <c r="F564" s="187"/>
      <c r="G564" s="187"/>
      <c r="H564" s="531"/>
      <c r="I564" s="187"/>
      <c r="J564" s="187"/>
      <c r="K564" s="528"/>
      <c r="L564" s="187"/>
      <c r="M564" s="187"/>
      <c r="N564" s="187"/>
      <c r="O564" s="187"/>
      <c r="P564" s="529"/>
      <c r="Q564" s="187"/>
      <c r="R564" s="187"/>
      <c r="S564" s="187"/>
      <c r="T564" s="187"/>
      <c r="U564" s="187"/>
      <c r="V564" s="187"/>
      <c r="W564" s="187"/>
      <c r="X564" s="530"/>
      <c r="Y564" s="187"/>
      <c r="Z564" s="187"/>
      <c r="AA564" s="530"/>
      <c r="AB564" s="187"/>
    </row>
    <row r="565" spans="2:28" x14ac:dyDescent="0.25">
      <c r="B565" s="187"/>
      <c r="C565" s="187"/>
      <c r="D565" s="187"/>
      <c r="E565" s="187"/>
      <c r="F565" s="187"/>
      <c r="G565" s="187"/>
      <c r="H565" s="531"/>
      <c r="I565" s="187"/>
      <c r="J565" s="187"/>
      <c r="K565" s="528"/>
      <c r="L565" s="187"/>
      <c r="M565" s="187"/>
      <c r="N565" s="187"/>
      <c r="O565" s="187"/>
      <c r="P565" s="529"/>
      <c r="Q565" s="187"/>
      <c r="R565" s="187"/>
      <c r="S565" s="187"/>
      <c r="T565" s="187"/>
      <c r="U565" s="187"/>
      <c r="V565" s="187"/>
      <c r="W565" s="187"/>
      <c r="X565" s="530"/>
      <c r="Y565" s="187"/>
      <c r="Z565" s="187"/>
      <c r="AA565" s="530"/>
      <c r="AB565" s="187"/>
    </row>
    <row r="566" spans="2:28" x14ac:dyDescent="0.25">
      <c r="B566" s="187"/>
      <c r="C566" s="187"/>
      <c r="D566" s="187"/>
      <c r="E566" s="187"/>
      <c r="F566" s="187"/>
      <c r="G566" s="187"/>
      <c r="H566" s="531"/>
      <c r="I566" s="187"/>
      <c r="J566" s="187"/>
      <c r="K566" s="528"/>
      <c r="L566" s="187"/>
      <c r="M566" s="187"/>
      <c r="N566" s="187"/>
      <c r="O566" s="187"/>
      <c r="P566" s="529"/>
      <c r="Q566" s="187"/>
      <c r="R566" s="187"/>
      <c r="S566" s="187"/>
      <c r="T566" s="187"/>
      <c r="U566" s="187"/>
      <c r="V566" s="187"/>
      <c r="W566" s="187"/>
      <c r="X566" s="530"/>
      <c r="Y566" s="187"/>
      <c r="Z566" s="187"/>
      <c r="AA566" s="530"/>
      <c r="AB566" s="187"/>
    </row>
    <row r="567" spans="2:28" x14ac:dyDescent="0.25">
      <c r="B567" s="187"/>
      <c r="C567" s="187"/>
      <c r="D567" s="187"/>
      <c r="E567" s="187"/>
      <c r="F567" s="187"/>
      <c r="G567" s="187"/>
      <c r="H567" s="531"/>
      <c r="I567" s="187"/>
      <c r="J567" s="187"/>
      <c r="K567" s="528"/>
      <c r="L567" s="187"/>
      <c r="M567" s="187"/>
      <c r="N567" s="187"/>
      <c r="O567" s="187"/>
      <c r="P567" s="529"/>
      <c r="Q567" s="187"/>
      <c r="R567" s="187"/>
      <c r="S567" s="187"/>
      <c r="T567" s="187"/>
      <c r="U567" s="187"/>
      <c r="V567" s="187"/>
      <c r="W567" s="187"/>
      <c r="X567" s="530"/>
      <c r="Y567" s="187"/>
      <c r="Z567" s="187"/>
      <c r="AA567" s="530"/>
      <c r="AB567" s="187"/>
    </row>
    <row r="568" spans="2:28" x14ac:dyDescent="0.25">
      <c r="B568" s="187"/>
      <c r="C568" s="187"/>
      <c r="D568" s="187"/>
      <c r="E568" s="187"/>
      <c r="F568" s="187"/>
      <c r="G568" s="187"/>
      <c r="H568" s="531"/>
      <c r="I568" s="187"/>
      <c r="J568" s="187"/>
      <c r="K568" s="528"/>
      <c r="L568" s="187"/>
      <c r="M568" s="187"/>
      <c r="N568" s="187"/>
      <c r="O568" s="187"/>
      <c r="P568" s="529"/>
      <c r="Q568" s="187"/>
      <c r="R568" s="187"/>
      <c r="S568" s="187"/>
      <c r="T568" s="187"/>
      <c r="U568" s="187"/>
      <c r="V568" s="187"/>
      <c r="W568" s="187"/>
      <c r="X568" s="530"/>
      <c r="Y568" s="187"/>
      <c r="Z568" s="187"/>
      <c r="AA568" s="530"/>
      <c r="AB568" s="187"/>
    </row>
    <row r="569" spans="2:28" x14ac:dyDescent="0.25">
      <c r="B569" s="187"/>
      <c r="C569" s="187"/>
      <c r="D569" s="187"/>
      <c r="E569" s="187"/>
      <c r="F569" s="187"/>
      <c r="G569" s="187"/>
      <c r="H569" s="531"/>
      <c r="I569" s="187"/>
      <c r="J569" s="187"/>
      <c r="K569" s="528"/>
      <c r="L569" s="187"/>
      <c r="M569" s="187"/>
      <c r="N569" s="187"/>
      <c r="O569" s="187"/>
      <c r="P569" s="529"/>
      <c r="Q569" s="187"/>
      <c r="R569" s="187"/>
      <c r="S569" s="187"/>
      <c r="T569" s="187"/>
      <c r="U569" s="187"/>
      <c r="V569" s="187"/>
      <c r="W569" s="187"/>
      <c r="X569" s="530"/>
      <c r="Y569" s="187"/>
      <c r="Z569" s="187"/>
      <c r="AA569" s="530"/>
      <c r="AB569" s="187"/>
    </row>
    <row r="570" spans="2:28" x14ac:dyDescent="0.25">
      <c r="B570" s="187"/>
      <c r="C570" s="187"/>
      <c r="D570" s="187"/>
      <c r="E570" s="187"/>
      <c r="F570" s="187"/>
      <c r="G570" s="187"/>
      <c r="H570" s="531"/>
      <c r="I570" s="187"/>
      <c r="J570" s="187"/>
      <c r="K570" s="528"/>
      <c r="L570" s="187"/>
      <c r="M570" s="187"/>
      <c r="N570" s="187"/>
      <c r="O570" s="187"/>
      <c r="P570" s="529"/>
      <c r="Q570" s="187"/>
      <c r="R570" s="187"/>
      <c r="S570" s="187"/>
      <c r="T570" s="187"/>
      <c r="U570" s="187"/>
      <c r="V570" s="187"/>
      <c r="W570" s="187"/>
      <c r="X570" s="530"/>
      <c r="Y570" s="187"/>
      <c r="Z570" s="187"/>
      <c r="AA570" s="530"/>
      <c r="AB570" s="187"/>
    </row>
    <row r="571" spans="2:28" x14ac:dyDescent="0.25">
      <c r="B571" s="187"/>
      <c r="C571" s="187"/>
      <c r="D571" s="187"/>
      <c r="E571" s="187"/>
      <c r="F571" s="187"/>
      <c r="G571" s="187"/>
      <c r="H571" s="531"/>
      <c r="I571" s="187"/>
      <c r="J571" s="187"/>
      <c r="K571" s="528"/>
      <c r="L571" s="187"/>
      <c r="M571" s="187"/>
      <c r="N571" s="187"/>
      <c r="O571" s="187"/>
      <c r="P571" s="529"/>
      <c r="Q571" s="187"/>
      <c r="R571" s="187"/>
      <c r="S571" s="187"/>
      <c r="T571" s="187"/>
      <c r="U571" s="187"/>
      <c r="V571" s="187"/>
      <c r="W571" s="187"/>
      <c r="X571" s="530"/>
      <c r="Y571" s="187"/>
      <c r="Z571" s="187"/>
      <c r="AA571" s="530"/>
      <c r="AB571" s="187"/>
    </row>
    <row r="572" spans="2:28" x14ac:dyDescent="0.25">
      <c r="B572" s="187"/>
      <c r="C572" s="187"/>
      <c r="D572" s="187"/>
      <c r="E572" s="187"/>
      <c r="F572" s="187"/>
      <c r="G572" s="187"/>
      <c r="H572" s="531"/>
      <c r="I572" s="187"/>
      <c r="J572" s="187"/>
      <c r="K572" s="528"/>
      <c r="L572" s="187"/>
      <c r="M572" s="187"/>
      <c r="N572" s="187"/>
      <c r="O572" s="187"/>
      <c r="P572" s="529"/>
      <c r="Q572" s="187"/>
      <c r="R572" s="187"/>
      <c r="S572" s="187"/>
      <c r="T572" s="187"/>
      <c r="U572" s="187"/>
      <c r="V572" s="187"/>
      <c r="W572" s="187"/>
      <c r="X572" s="530"/>
      <c r="Y572" s="187"/>
      <c r="Z572" s="187"/>
      <c r="AA572" s="530"/>
      <c r="AB572" s="187"/>
    </row>
    <row r="573" spans="2:28" x14ac:dyDescent="0.25">
      <c r="B573" s="187"/>
      <c r="C573" s="187"/>
      <c r="D573" s="187"/>
      <c r="E573" s="187"/>
      <c r="F573" s="187"/>
      <c r="G573" s="187"/>
      <c r="H573" s="531"/>
      <c r="I573" s="187"/>
      <c r="J573" s="187"/>
      <c r="K573" s="528"/>
      <c r="L573" s="187"/>
      <c r="M573" s="187"/>
      <c r="N573" s="187"/>
      <c r="O573" s="187"/>
      <c r="P573" s="529"/>
      <c r="Q573" s="187"/>
      <c r="R573" s="187"/>
      <c r="S573" s="187"/>
      <c r="T573" s="187"/>
      <c r="U573" s="187"/>
      <c r="V573" s="187"/>
      <c r="W573" s="187"/>
      <c r="X573" s="530"/>
      <c r="Y573" s="187"/>
      <c r="Z573" s="187"/>
      <c r="AA573" s="530"/>
      <c r="AB573" s="187"/>
    </row>
    <row r="574" spans="2:28" x14ac:dyDescent="0.25">
      <c r="B574" s="187"/>
      <c r="C574" s="187"/>
      <c r="D574" s="187"/>
      <c r="E574" s="187"/>
      <c r="F574" s="187"/>
      <c r="G574" s="187"/>
      <c r="H574" s="531"/>
      <c r="I574" s="187"/>
      <c r="J574" s="187"/>
      <c r="K574" s="528"/>
      <c r="L574" s="187"/>
      <c r="M574" s="187"/>
      <c r="N574" s="187"/>
      <c r="O574" s="187"/>
      <c r="P574" s="529"/>
      <c r="Q574" s="187"/>
      <c r="R574" s="187"/>
      <c r="S574" s="187"/>
      <c r="T574" s="187"/>
      <c r="U574" s="187"/>
      <c r="V574" s="187"/>
      <c r="W574" s="187"/>
      <c r="X574" s="530"/>
      <c r="Y574" s="187"/>
      <c r="Z574" s="187"/>
      <c r="AA574" s="530"/>
      <c r="AB574" s="187"/>
    </row>
    <row r="575" spans="2:28" x14ac:dyDescent="0.25">
      <c r="B575" s="187"/>
      <c r="C575" s="187"/>
      <c r="D575" s="187"/>
      <c r="E575" s="187"/>
      <c r="F575" s="187"/>
      <c r="G575" s="187"/>
      <c r="H575" s="531"/>
      <c r="I575" s="187"/>
      <c r="J575" s="187"/>
      <c r="K575" s="528"/>
      <c r="L575" s="187"/>
      <c r="M575" s="187"/>
      <c r="N575" s="187"/>
      <c r="O575" s="187"/>
      <c r="P575" s="529"/>
      <c r="Q575" s="187"/>
      <c r="R575" s="187"/>
      <c r="S575" s="187"/>
      <c r="T575" s="187"/>
      <c r="U575" s="187"/>
      <c r="V575" s="187"/>
      <c r="W575" s="187"/>
      <c r="X575" s="530"/>
      <c r="Y575" s="187"/>
      <c r="Z575" s="187"/>
      <c r="AA575" s="530"/>
      <c r="AB575" s="187"/>
    </row>
    <row r="576" spans="2:28" x14ac:dyDescent="0.25">
      <c r="B576" s="187"/>
      <c r="C576" s="187"/>
      <c r="D576" s="187"/>
      <c r="E576" s="187"/>
      <c r="F576" s="187"/>
      <c r="G576" s="187"/>
      <c r="H576" s="531"/>
      <c r="I576" s="187"/>
      <c r="J576" s="187"/>
      <c r="K576" s="528"/>
      <c r="L576" s="187"/>
      <c r="M576" s="187"/>
      <c r="N576" s="187"/>
      <c r="O576" s="187"/>
      <c r="P576" s="529"/>
      <c r="Q576" s="187"/>
      <c r="R576" s="187"/>
      <c r="S576" s="187"/>
      <c r="T576" s="187"/>
      <c r="U576" s="187"/>
      <c r="V576" s="187"/>
      <c r="W576" s="187"/>
      <c r="X576" s="530"/>
      <c r="Y576" s="187"/>
      <c r="Z576" s="187"/>
      <c r="AA576" s="530"/>
      <c r="AB576" s="187"/>
    </row>
    <row r="577" spans="2:28" x14ac:dyDescent="0.25">
      <c r="B577" s="187"/>
      <c r="C577" s="187"/>
      <c r="D577" s="187"/>
      <c r="E577" s="187"/>
      <c r="F577" s="187"/>
      <c r="G577" s="187"/>
      <c r="H577" s="531"/>
      <c r="I577" s="187"/>
      <c r="J577" s="187"/>
      <c r="K577" s="528"/>
      <c r="L577" s="187"/>
      <c r="M577" s="187"/>
      <c r="N577" s="187"/>
      <c r="O577" s="187"/>
      <c r="P577" s="529"/>
      <c r="Q577" s="187"/>
      <c r="R577" s="187"/>
      <c r="S577" s="187"/>
      <c r="T577" s="187"/>
      <c r="U577" s="187"/>
      <c r="V577" s="187"/>
      <c r="W577" s="187"/>
      <c r="X577" s="530"/>
      <c r="Y577" s="187"/>
      <c r="Z577" s="187"/>
      <c r="AA577" s="530"/>
      <c r="AB577" s="187"/>
    </row>
    <row r="578" spans="2:28" x14ac:dyDescent="0.25">
      <c r="B578" s="187"/>
      <c r="C578" s="187"/>
      <c r="D578" s="187"/>
      <c r="E578" s="187"/>
      <c r="F578" s="187"/>
      <c r="G578" s="187"/>
      <c r="H578" s="531"/>
      <c r="I578" s="187"/>
      <c r="J578" s="187"/>
      <c r="K578" s="528"/>
      <c r="L578" s="187"/>
      <c r="M578" s="187"/>
      <c r="N578" s="187"/>
      <c r="O578" s="187"/>
      <c r="P578" s="529"/>
      <c r="Q578" s="187"/>
      <c r="R578" s="187"/>
      <c r="S578" s="187"/>
      <c r="T578" s="187"/>
      <c r="U578" s="187"/>
      <c r="V578" s="187"/>
      <c r="W578" s="187"/>
      <c r="X578" s="530"/>
      <c r="Y578" s="187"/>
      <c r="Z578" s="187"/>
      <c r="AA578" s="530"/>
      <c r="AB578" s="187"/>
    </row>
    <row r="579" spans="2:28" x14ac:dyDescent="0.25">
      <c r="B579" s="187"/>
      <c r="C579" s="187"/>
      <c r="D579" s="187"/>
      <c r="E579" s="187"/>
      <c r="F579" s="187"/>
      <c r="G579" s="187"/>
      <c r="H579" s="531"/>
      <c r="I579" s="187"/>
      <c r="J579" s="187"/>
      <c r="K579" s="528"/>
      <c r="L579" s="187"/>
      <c r="M579" s="187"/>
      <c r="N579" s="187"/>
      <c r="O579" s="187"/>
      <c r="P579" s="529"/>
      <c r="Q579" s="187"/>
      <c r="R579" s="187"/>
      <c r="S579" s="187"/>
      <c r="T579" s="187"/>
      <c r="U579" s="187"/>
      <c r="V579" s="187"/>
      <c r="W579" s="187"/>
      <c r="X579" s="530"/>
      <c r="Y579" s="187"/>
      <c r="Z579" s="187"/>
      <c r="AA579" s="530"/>
      <c r="AB579" s="187"/>
    </row>
    <row r="580" spans="2:28" x14ac:dyDescent="0.25">
      <c r="B580" s="187"/>
      <c r="C580" s="187"/>
      <c r="D580" s="187"/>
      <c r="E580" s="187"/>
      <c r="F580" s="187"/>
      <c r="G580" s="187"/>
      <c r="H580" s="531"/>
      <c r="I580" s="187"/>
      <c r="J580" s="187"/>
      <c r="K580" s="528"/>
      <c r="L580" s="187"/>
      <c r="M580" s="187"/>
      <c r="N580" s="187"/>
      <c r="O580" s="187"/>
      <c r="P580" s="529"/>
      <c r="Q580" s="187"/>
      <c r="R580" s="187"/>
      <c r="S580" s="187"/>
      <c r="T580" s="187"/>
      <c r="U580" s="187"/>
      <c r="V580" s="187"/>
      <c r="W580" s="187"/>
      <c r="X580" s="530"/>
      <c r="Y580" s="187"/>
      <c r="Z580" s="187"/>
      <c r="AA580" s="530"/>
      <c r="AB580" s="187"/>
    </row>
    <row r="581" spans="2:28" x14ac:dyDescent="0.25">
      <c r="B581" s="187"/>
      <c r="C581" s="187"/>
      <c r="D581" s="187"/>
      <c r="E581" s="187"/>
      <c r="F581" s="187"/>
      <c r="G581" s="187"/>
      <c r="H581" s="531"/>
      <c r="I581" s="187"/>
      <c r="J581" s="187"/>
      <c r="K581" s="528"/>
      <c r="L581" s="187"/>
      <c r="M581" s="187"/>
      <c r="N581" s="187"/>
      <c r="O581" s="187"/>
      <c r="P581" s="529"/>
      <c r="Q581" s="187"/>
      <c r="R581" s="187"/>
      <c r="S581" s="187"/>
      <c r="T581" s="187"/>
      <c r="U581" s="187"/>
      <c r="V581" s="187"/>
      <c r="W581" s="187"/>
      <c r="X581" s="530"/>
      <c r="Y581" s="187"/>
      <c r="Z581" s="187"/>
      <c r="AA581" s="530"/>
      <c r="AB581" s="187"/>
    </row>
    <row r="582" spans="2:28" x14ac:dyDescent="0.25">
      <c r="B582" s="187"/>
      <c r="C582" s="187"/>
      <c r="D582" s="187"/>
      <c r="E582" s="187"/>
      <c r="F582" s="187"/>
      <c r="G582" s="187"/>
      <c r="H582" s="531"/>
      <c r="I582" s="187"/>
      <c r="J582" s="187"/>
      <c r="K582" s="528"/>
      <c r="L582" s="187"/>
      <c r="M582" s="187"/>
      <c r="N582" s="187"/>
      <c r="O582" s="187"/>
      <c r="P582" s="529"/>
      <c r="Q582" s="187"/>
      <c r="R582" s="187"/>
      <c r="S582" s="187"/>
      <c r="T582" s="187"/>
      <c r="U582" s="187"/>
      <c r="V582" s="187"/>
      <c r="W582" s="187"/>
      <c r="X582" s="530"/>
      <c r="Y582" s="187"/>
      <c r="Z582" s="187"/>
      <c r="AA582" s="530"/>
      <c r="AB582" s="187"/>
    </row>
    <row r="583" spans="2:28" x14ac:dyDescent="0.25">
      <c r="B583" s="187"/>
      <c r="C583" s="187"/>
      <c r="D583" s="187"/>
      <c r="E583" s="187"/>
      <c r="F583" s="187"/>
      <c r="G583" s="187"/>
      <c r="H583" s="531"/>
      <c r="I583" s="187"/>
      <c r="J583" s="187"/>
      <c r="K583" s="528"/>
      <c r="L583" s="187"/>
      <c r="M583" s="187"/>
      <c r="N583" s="187"/>
      <c r="O583" s="187"/>
      <c r="P583" s="529"/>
      <c r="Q583" s="187"/>
      <c r="R583" s="187"/>
      <c r="S583" s="187"/>
      <c r="T583" s="187"/>
      <c r="U583" s="187"/>
      <c r="V583" s="187"/>
      <c r="W583" s="187"/>
      <c r="X583" s="530"/>
      <c r="Y583" s="187"/>
      <c r="Z583" s="187"/>
      <c r="AA583" s="530"/>
      <c r="AB583" s="187"/>
    </row>
    <row r="584" spans="2:28" x14ac:dyDescent="0.25">
      <c r="B584" s="187"/>
      <c r="C584" s="187"/>
      <c r="D584" s="187"/>
      <c r="E584" s="187"/>
      <c r="F584" s="187"/>
      <c r="G584" s="187"/>
      <c r="H584" s="531"/>
      <c r="I584" s="187"/>
      <c r="J584" s="187"/>
      <c r="K584" s="528"/>
      <c r="L584" s="187"/>
      <c r="M584" s="187"/>
      <c r="N584" s="187"/>
      <c r="O584" s="187"/>
      <c r="P584" s="529"/>
      <c r="Q584" s="187"/>
      <c r="R584" s="187"/>
      <c r="S584" s="187"/>
      <c r="T584" s="187"/>
      <c r="U584" s="187"/>
      <c r="V584" s="187"/>
      <c r="W584" s="187"/>
      <c r="X584" s="530"/>
      <c r="Y584" s="187"/>
      <c r="Z584" s="187"/>
      <c r="AA584" s="530"/>
      <c r="AB584" s="187"/>
    </row>
    <row r="585" spans="2:28" x14ac:dyDescent="0.25">
      <c r="B585" s="187"/>
      <c r="C585" s="187"/>
      <c r="D585" s="187"/>
      <c r="E585" s="187"/>
      <c r="F585" s="187"/>
      <c r="G585" s="187"/>
      <c r="H585" s="531"/>
      <c r="I585" s="187"/>
      <c r="J585" s="187"/>
      <c r="K585" s="528"/>
      <c r="L585" s="187"/>
      <c r="M585" s="187"/>
      <c r="N585" s="187"/>
      <c r="O585" s="187"/>
      <c r="P585" s="529"/>
      <c r="Q585" s="187"/>
      <c r="R585" s="187"/>
      <c r="S585" s="187"/>
      <c r="T585" s="187"/>
      <c r="U585" s="187"/>
      <c r="V585" s="187"/>
      <c r="W585" s="187"/>
      <c r="X585" s="530"/>
      <c r="Y585" s="187"/>
      <c r="Z585" s="187"/>
      <c r="AA585" s="530"/>
      <c r="AB585" s="187"/>
    </row>
    <row r="586" spans="2:28" x14ac:dyDescent="0.25">
      <c r="B586" s="187"/>
      <c r="C586" s="187"/>
      <c r="D586" s="187"/>
      <c r="E586" s="187"/>
      <c r="F586" s="187"/>
      <c r="G586" s="187"/>
      <c r="H586" s="531"/>
      <c r="I586" s="187"/>
      <c r="J586" s="187"/>
      <c r="K586" s="528"/>
      <c r="L586" s="187"/>
      <c r="M586" s="187"/>
      <c r="N586" s="187"/>
      <c r="O586" s="187"/>
      <c r="P586" s="529"/>
      <c r="Q586" s="187"/>
      <c r="R586" s="187"/>
      <c r="S586" s="187"/>
      <c r="T586" s="187"/>
      <c r="U586" s="187"/>
      <c r="V586" s="187"/>
      <c r="W586" s="187"/>
      <c r="X586" s="530"/>
      <c r="Y586" s="187"/>
      <c r="Z586" s="187"/>
      <c r="AA586" s="530"/>
      <c r="AB586" s="187"/>
    </row>
    <row r="587" spans="2:28" x14ac:dyDescent="0.25">
      <c r="B587" s="187"/>
      <c r="C587" s="187"/>
      <c r="D587" s="187"/>
      <c r="E587" s="187"/>
      <c r="F587" s="187"/>
      <c r="G587" s="187"/>
      <c r="H587" s="531"/>
      <c r="I587" s="187"/>
      <c r="J587" s="187"/>
      <c r="K587" s="528"/>
      <c r="L587" s="187"/>
      <c r="M587" s="187"/>
      <c r="N587" s="187"/>
      <c r="O587" s="187"/>
      <c r="P587" s="529"/>
      <c r="Q587" s="187"/>
      <c r="R587" s="187"/>
      <c r="S587" s="187"/>
      <c r="T587" s="187"/>
      <c r="U587" s="187"/>
      <c r="V587" s="187"/>
      <c r="W587" s="187"/>
      <c r="X587" s="530"/>
      <c r="Y587" s="187"/>
      <c r="Z587" s="187"/>
      <c r="AA587" s="530"/>
      <c r="AB587" s="187"/>
    </row>
    <row r="588" spans="2:28" x14ac:dyDescent="0.25">
      <c r="B588" s="187"/>
      <c r="C588" s="187"/>
      <c r="D588" s="187"/>
      <c r="E588" s="187"/>
      <c r="F588" s="187"/>
      <c r="G588" s="187"/>
      <c r="H588" s="531"/>
      <c r="I588" s="187"/>
      <c r="J588" s="187"/>
      <c r="K588" s="528"/>
      <c r="L588" s="187"/>
      <c r="M588" s="187"/>
      <c r="N588" s="187"/>
      <c r="O588" s="187"/>
      <c r="P588" s="529"/>
      <c r="Q588" s="187"/>
      <c r="R588" s="187"/>
      <c r="S588" s="187"/>
      <c r="T588" s="187"/>
      <c r="U588" s="187"/>
      <c r="V588" s="187"/>
      <c r="W588" s="187"/>
      <c r="X588" s="530"/>
      <c r="Y588" s="187"/>
      <c r="Z588" s="187"/>
      <c r="AA588" s="530"/>
      <c r="AB588" s="187"/>
    </row>
    <row r="589" spans="2:28" x14ac:dyDescent="0.25">
      <c r="B589" s="187"/>
      <c r="C589" s="187"/>
      <c r="D589" s="187"/>
      <c r="E589" s="187"/>
      <c r="F589" s="187"/>
      <c r="G589" s="187"/>
      <c r="H589" s="531"/>
      <c r="I589" s="187"/>
      <c r="J589" s="187"/>
      <c r="K589" s="528"/>
      <c r="L589" s="187"/>
      <c r="M589" s="187"/>
      <c r="N589" s="187"/>
      <c r="O589" s="187"/>
      <c r="P589" s="529"/>
      <c r="Q589" s="187"/>
      <c r="R589" s="187"/>
      <c r="S589" s="187"/>
      <c r="T589" s="187"/>
      <c r="U589" s="187"/>
      <c r="V589" s="187"/>
      <c r="W589" s="187"/>
      <c r="X589" s="530"/>
      <c r="Y589" s="187"/>
      <c r="Z589" s="187"/>
      <c r="AA589" s="530"/>
      <c r="AB589" s="187"/>
    </row>
    <row r="590" spans="2:28" x14ac:dyDescent="0.25">
      <c r="B590" s="187"/>
      <c r="C590" s="187"/>
      <c r="D590" s="187"/>
      <c r="E590" s="187"/>
      <c r="F590" s="187"/>
      <c r="G590" s="187"/>
      <c r="H590" s="531"/>
      <c r="I590" s="187"/>
      <c r="J590" s="187"/>
      <c r="K590" s="528"/>
      <c r="L590" s="187"/>
      <c r="M590" s="187"/>
      <c r="N590" s="187"/>
      <c r="O590" s="187"/>
      <c r="P590" s="529"/>
      <c r="Q590" s="187"/>
      <c r="R590" s="187"/>
      <c r="S590" s="187"/>
      <c r="T590" s="187"/>
      <c r="U590" s="187"/>
      <c r="V590" s="187"/>
      <c r="W590" s="187"/>
      <c r="X590" s="530"/>
      <c r="Y590" s="187"/>
      <c r="Z590" s="187"/>
      <c r="AA590" s="530"/>
      <c r="AB590" s="187"/>
    </row>
    <row r="591" spans="2:28" x14ac:dyDescent="0.25">
      <c r="B591" s="187"/>
      <c r="C591" s="187"/>
      <c r="D591" s="187"/>
      <c r="E591" s="187"/>
      <c r="F591" s="187"/>
      <c r="G591" s="187"/>
      <c r="H591" s="531"/>
      <c r="I591" s="187"/>
      <c r="J591" s="187"/>
      <c r="K591" s="528"/>
      <c r="L591" s="187"/>
      <c r="M591" s="187"/>
      <c r="N591" s="187"/>
      <c r="O591" s="187"/>
      <c r="P591" s="529"/>
      <c r="Q591" s="187"/>
      <c r="R591" s="187"/>
      <c r="S591" s="187"/>
      <c r="T591" s="187"/>
      <c r="U591" s="187"/>
      <c r="V591" s="187"/>
      <c r="W591" s="187"/>
      <c r="X591" s="530"/>
      <c r="Y591" s="187"/>
      <c r="Z591" s="187"/>
      <c r="AA591" s="530"/>
      <c r="AB591" s="187"/>
    </row>
    <row r="592" spans="2:28" x14ac:dyDescent="0.25">
      <c r="B592" s="187"/>
      <c r="C592" s="187"/>
      <c r="D592" s="187"/>
      <c r="E592" s="187"/>
      <c r="F592" s="187"/>
      <c r="G592" s="187"/>
      <c r="H592" s="531"/>
      <c r="I592" s="187"/>
      <c r="J592" s="187"/>
      <c r="K592" s="528"/>
      <c r="L592" s="187"/>
      <c r="M592" s="187"/>
      <c r="N592" s="187"/>
      <c r="O592" s="187"/>
      <c r="P592" s="529"/>
      <c r="Q592" s="187"/>
      <c r="R592" s="187"/>
      <c r="S592" s="187"/>
      <c r="T592" s="187"/>
      <c r="U592" s="187"/>
      <c r="V592" s="187"/>
      <c r="W592" s="187"/>
      <c r="X592" s="530"/>
      <c r="Y592" s="187"/>
      <c r="Z592" s="187"/>
      <c r="AA592" s="530"/>
      <c r="AB592" s="187"/>
    </row>
    <row r="593" spans="2:28" x14ac:dyDescent="0.25">
      <c r="B593" s="187"/>
      <c r="C593" s="187"/>
      <c r="D593" s="187"/>
      <c r="E593" s="187"/>
      <c r="F593" s="187"/>
      <c r="G593" s="187"/>
      <c r="H593" s="531"/>
      <c r="I593" s="187"/>
      <c r="J593" s="187"/>
      <c r="K593" s="528"/>
      <c r="L593" s="187"/>
      <c r="M593" s="187"/>
      <c r="N593" s="187"/>
      <c r="O593" s="187"/>
      <c r="P593" s="529"/>
      <c r="Q593" s="187"/>
      <c r="R593" s="187"/>
      <c r="S593" s="187"/>
      <c r="T593" s="187"/>
      <c r="U593" s="187"/>
      <c r="V593" s="187"/>
      <c r="W593" s="187"/>
      <c r="X593" s="530"/>
      <c r="Y593" s="187"/>
      <c r="Z593" s="187"/>
      <c r="AA593" s="530"/>
      <c r="AB593" s="187"/>
    </row>
    <row r="594" spans="2:28" x14ac:dyDescent="0.25">
      <c r="B594" s="187"/>
      <c r="C594" s="187"/>
      <c r="D594" s="187"/>
      <c r="E594" s="187"/>
      <c r="F594" s="187"/>
      <c r="G594" s="187"/>
      <c r="H594" s="531"/>
      <c r="I594" s="187"/>
      <c r="J594" s="187"/>
      <c r="K594" s="528"/>
      <c r="L594" s="187"/>
      <c r="M594" s="187"/>
      <c r="N594" s="187"/>
      <c r="O594" s="187"/>
      <c r="P594" s="529"/>
      <c r="Q594" s="187"/>
      <c r="R594" s="187"/>
      <c r="S594" s="187"/>
      <c r="T594" s="187"/>
      <c r="U594" s="187"/>
      <c r="V594" s="187"/>
      <c r="W594" s="187"/>
      <c r="X594" s="530"/>
      <c r="Y594" s="187"/>
      <c r="Z594" s="187"/>
      <c r="AA594" s="530"/>
      <c r="AB594" s="187"/>
    </row>
    <row r="595" spans="2:28" x14ac:dyDescent="0.25">
      <c r="B595" s="187"/>
      <c r="C595" s="187"/>
      <c r="D595" s="187"/>
      <c r="E595" s="187"/>
      <c r="F595" s="187"/>
      <c r="G595" s="187"/>
      <c r="H595" s="531"/>
      <c r="I595" s="187"/>
      <c r="J595" s="187"/>
      <c r="K595" s="528"/>
      <c r="L595" s="187"/>
      <c r="M595" s="187"/>
      <c r="N595" s="187"/>
      <c r="O595" s="187"/>
      <c r="P595" s="529"/>
      <c r="Q595" s="187"/>
      <c r="R595" s="187"/>
      <c r="S595" s="187"/>
      <c r="T595" s="187"/>
      <c r="U595" s="187"/>
      <c r="V595" s="187"/>
      <c r="W595" s="187"/>
      <c r="X595" s="530"/>
      <c r="Y595" s="187"/>
      <c r="Z595" s="187"/>
      <c r="AA595" s="530"/>
      <c r="AB595" s="187"/>
    </row>
    <row r="596" spans="2:28" x14ac:dyDescent="0.25">
      <c r="B596" s="187"/>
      <c r="C596" s="187"/>
      <c r="D596" s="187"/>
      <c r="E596" s="187"/>
      <c r="F596" s="187"/>
      <c r="G596" s="187"/>
      <c r="H596" s="531"/>
      <c r="I596" s="187"/>
      <c r="J596" s="187"/>
      <c r="K596" s="528"/>
      <c r="L596" s="187"/>
      <c r="M596" s="187"/>
      <c r="N596" s="187"/>
      <c r="O596" s="187"/>
      <c r="P596" s="529"/>
      <c r="Q596" s="187"/>
      <c r="R596" s="187"/>
      <c r="S596" s="187"/>
      <c r="T596" s="187"/>
      <c r="U596" s="187"/>
      <c r="V596" s="187"/>
      <c r="W596" s="187"/>
      <c r="X596" s="530"/>
      <c r="Y596" s="187"/>
      <c r="Z596" s="187"/>
      <c r="AA596" s="530"/>
      <c r="AB596" s="187"/>
    </row>
    <row r="597" spans="2:28" x14ac:dyDescent="0.25">
      <c r="B597" s="187"/>
      <c r="C597" s="187"/>
      <c r="D597" s="187"/>
      <c r="E597" s="187"/>
      <c r="F597" s="187"/>
      <c r="G597" s="187"/>
      <c r="H597" s="531"/>
      <c r="I597" s="187"/>
      <c r="J597" s="187"/>
      <c r="K597" s="528"/>
      <c r="L597" s="187"/>
      <c r="M597" s="187"/>
      <c r="N597" s="187"/>
      <c r="O597" s="187"/>
      <c r="P597" s="529"/>
      <c r="Q597" s="187"/>
      <c r="R597" s="187"/>
      <c r="S597" s="187"/>
      <c r="T597" s="187"/>
      <c r="U597" s="187"/>
      <c r="V597" s="187"/>
      <c r="W597" s="187"/>
      <c r="X597" s="530"/>
      <c r="Y597" s="187"/>
      <c r="Z597" s="187"/>
      <c r="AA597" s="530"/>
      <c r="AB597" s="187"/>
    </row>
    <row r="598" spans="2:28" x14ac:dyDescent="0.25">
      <c r="B598" s="187"/>
      <c r="C598" s="187"/>
      <c r="D598" s="187"/>
      <c r="E598" s="187"/>
      <c r="F598" s="187"/>
      <c r="G598" s="187"/>
      <c r="H598" s="531"/>
      <c r="I598" s="187"/>
      <c r="J598" s="187"/>
      <c r="K598" s="528"/>
      <c r="L598" s="187"/>
      <c r="M598" s="187"/>
      <c r="N598" s="187"/>
      <c r="O598" s="187"/>
      <c r="P598" s="529"/>
      <c r="Q598" s="187"/>
      <c r="R598" s="187"/>
      <c r="S598" s="187"/>
      <c r="T598" s="187"/>
      <c r="U598" s="187"/>
      <c r="V598" s="187"/>
      <c r="W598" s="187"/>
      <c r="X598" s="530"/>
      <c r="Y598" s="187"/>
      <c r="Z598" s="187"/>
      <c r="AA598" s="530"/>
      <c r="AB598" s="187"/>
    </row>
    <row r="599" spans="2:28" x14ac:dyDescent="0.25">
      <c r="B599" s="187"/>
      <c r="C599" s="187"/>
      <c r="D599" s="187"/>
      <c r="E599" s="187"/>
      <c r="F599" s="187"/>
      <c r="G599" s="187"/>
      <c r="H599" s="531"/>
      <c r="I599" s="187"/>
      <c r="J599" s="187"/>
      <c r="K599" s="528"/>
      <c r="L599" s="187"/>
      <c r="M599" s="187"/>
      <c r="N599" s="187"/>
      <c r="O599" s="187"/>
      <c r="P599" s="529"/>
      <c r="Q599" s="187"/>
      <c r="R599" s="187"/>
      <c r="S599" s="187"/>
      <c r="T599" s="187"/>
      <c r="U599" s="187"/>
      <c r="V599" s="187"/>
      <c r="W599" s="187"/>
      <c r="X599" s="530"/>
      <c r="Y599" s="187"/>
      <c r="Z599" s="187"/>
      <c r="AA599" s="530"/>
      <c r="AB599" s="187"/>
    </row>
    <row r="600" spans="2:28" x14ac:dyDescent="0.25">
      <c r="B600" s="187"/>
      <c r="C600" s="187"/>
      <c r="D600" s="187"/>
      <c r="E600" s="187"/>
      <c r="F600" s="187"/>
      <c r="G600" s="187"/>
      <c r="H600" s="531"/>
      <c r="I600" s="187"/>
      <c r="J600" s="187"/>
      <c r="K600" s="528"/>
      <c r="L600" s="187"/>
      <c r="M600" s="187"/>
      <c r="N600" s="187"/>
      <c r="O600" s="187"/>
      <c r="P600" s="529"/>
      <c r="Q600" s="187"/>
      <c r="R600" s="187"/>
      <c r="S600" s="187"/>
      <c r="T600" s="187"/>
      <c r="U600" s="187"/>
      <c r="V600" s="187"/>
      <c r="W600" s="187"/>
      <c r="X600" s="530"/>
      <c r="Y600" s="187"/>
      <c r="Z600" s="187"/>
      <c r="AA600" s="530"/>
      <c r="AB600" s="187"/>
    </row>
    <row r="601" spans="2:28" x14ac:dyDescent="0.25">
      <c r="B601" s="187"/>
      <c r="C601" s="187"/>
      <c r="D601" s="187"/>
      <c r="E601" s="187"/>
      <c r="F601" s="187"/>
      <c r="G601" s="187"/>
      <c r="H601" s="531"/>
      <c r="I601" s="187"/>
      <c r="J601" s="187"/>
      <c r="K601" s="528"/>
      <c r="L601" s="187"/>
      <c r="M601" s="187"/>
      <c r="N601" s="187"/>
      <c r="O601" s="187"/>
      <c r="P601" s="529"/>
      <c r="Q601" s="187"/>
      <c r="R601" s="187"/>
      <c r="S601" s="187"/>
      <c r="T601" s="187"/>
      <c r="U601" s="187"/>
      <c r="V601" s="187"/>
      <c r="W601" s="187"/>
      <c r="X601" s="530"/>
      <c r="Y601" s="187"/>
      <c r="Z601" s="187"/>
      <c r="AA601" s="530"/>
      <c r="AB601" s="187"/>
    </row>
    <row r="602" spans="2:28" x14ac:dyDescent="0.25">
      <c r="B602" s="187"/>
      <c r="C602" s="187"/>
      <c r="D602" s="187"/>
      <c r="E602" s="187"/>
      <c r="F602" s="187"/>
      <c r="G602" s="187"/>
      <c r="H602" s="531"/>
      <c r="I602" s="187"/>
      <c r="J602" s="187"/>
      <c r="K602" s="528"/>
      <c r="L602" s="187"/>
      <c r="M602" s="187"/>
      <c r="N602" s="187"/>
      <c r="O602" s="187"/>
      <c r="P602" s="529"/>
      <c r="Q602" s="187"/>
      <c r="R602" s="187"/>
      <c r="S602" s="187"/>
      <c r="T602" s="187"/>
      <c r="U602" s="187"/>
      <c r="V602" s="187"/>
      <c r="W602" s="187"/>
      <c r="X602" s="530"/>
      <c r="Y602" s="187"/>
      <c r="Z602" s="187"/>
      <c r="AA602" s="530"/>
      <c r="AB602" s="187"/>
    </row>
    <row r="603" spans="2:28" x14ac:dyDescent="0.25">
      <c r="B603" s="187"/>
      <c r="C603" s="187"/>
      <c r="D603" s="187"/>
      <c r="E603" s="187"/>
      <c r="F603" s="187"/>
      <c r="G603" s="187"/>
      <c r="H603" s="531"/>
      <c r="I603" s="187"/>
      <c r="J603" s="187"/>
      <c r="K603" s="528"/>
      <c r="L603" s="187"/>
      <c r="M603" s="187"/>
      <c r="N603" s="187"/>
      <c r="O603" s="187"/>
      <c r="P603" s="529"/>
      <c r="Q603" s="187"/>
      <c r="R603" s="187"/>
      <c r="S603" s="187"/>
      <c r="T603" s="187"/>
      <c r="U603" s="187"/>
      <c r="V603" s="187"/>
      <c r="W603" s="187"/>
      <c r="X603" s="530"/>
      <c r="Y603" s="187"/>
      <c r="Z603" s="187"/>
      <c r="AA603" s="530"/>
      <c r="AB603" s="187"/>
    </row>
    <row r="604" spans="2:28" x14ac:dyDescent="0.25">
      <c r="B604" s="187"/>
      <c r="C604" s="187"/>
      <c r="D604" s="187"/>
      <c r="E604" s="187"/>
      <c r="F604" s="187"/>
      <c r="G604" s="187"/>
      <c r="H604" s="531"/>
      <c r="I604" s="187"/>
      <c r="J604" s="187"/>
      <c r="K604" s="528"/>
      <c r="L604" s="187"/>
      <c r="M604" s="187"/>
      <c r="N604" s="187"/>
      <c r="O604" s="187"/>
      <c r="P604" s="529"/>
      <c r="Q604" s="187"/>
      <c r="R604" s="187"/>
      <c r="S604" s="187"/>
      <c r="T604" s="187"/>
      <c r="U604" s="187"/>
      <c r="V604" s="187"/>
      <c r="W604" s="187"/>
      <c r="X604" s="530"/>
      <c r="Y604" s="187"/>
      <c r="Z604" s="187"/>
      <c r="AA604" s="530"/>
      <c r="AB604" s="187"/>
    </row>
    <row r="605" spans="2:28" x14ac:dyDescent="0.25">
      <c r="B605" s="187"/>
      <c r="C605" s="187"/>
      <c r="D605" s="187"/>
      <c r="E605" s="187"/>
      <c r="F605" s="187"/>
      <c r="G605" s="187"/>
      <c r="H605" s="531"/>
      <c r="I605" s="187"/>
      <c r="J605" s="187"/>
      <c r="K605" s="528"/>
      <c r="L605" s="187"/>
      <c r="M605" s="187"/>
      <c r="N605" s="187"/>
      <c r="O605" s="187"/>
      <c r="P605" s="529"/>
      <c r="Q605" s="187"/>
      <c r="R605" s="187"/>
      <c r="S605" s="187"/>
      <c r="T605" s="187"/>
      <c r="U605" s="187"/>
      <c r="V605" s="187"/>
      <c r="W605" s="187"/>
      <c r="X605" s="530"/>
      <c r="Y605" s="187"/>
      <c r="Z605" s="187"/>
      <c r="AA605" s="530"/>
      <c r="AB605" s="187"/>
    </row>
    <row r="606" spans="2:28" x14ac:dyDescent="0.25">
      <c r="B606" s="187"/>
      <c r="C606" s="187"/>
      <c r="D606" s="187"/>
      <c r="E606" s="187"/>
      <c r="F606" s="187"/>
      <c r="G606" s="187"/>
      <c r="H606" s="531"/>
      <c r="I606" s="187"/>
      <c r="J606" s="187"/>
      <c r="K606" s="528"/>
      <c r="L606" s="187"/>
      <c r="M606" s="187"/>
      <c r="N606" s="187"/>
      <c r="O606" s="187"/>
      <c r="P606" s="529"/>
      <c r="Q606" s="187"/>
      <c r="R606" s="187"/>
      <c r="S606" s="187"/>
      <c r="T606" s="187"/>
      <c r="U606" s="187"/>
      <c r="V606" s="187"/>
      <c r="W606" s="187"/>
      <c r="X606" s="530"/>
      <c r="Y606" s="187"/>
      <c r="Z606" s="187"/>
      <c r="AA606" s="530"/>
      <c r="AB606" s="187"/>
    </row>
    <row r="607" spans="2:28" x14ac:dyDescent="0.25">
      <c r="B607" s="187"/>
      <c r="C607" s="187"/>
      <c r="D607" s="187"/>
      <c r="E607" s="187"/>
      <c r="F607" s="187"/>
      <c r="G607" s="187"/>
      <c r="H607" s="531"/>
      <c r="I607" s="187"/>
      <c r="J607" s="187"/>
      <c r="K607" s="528"/>
      <c r="L607" s="187"/>
      <c r="M607" s="187"/>
      <c r="N607" s="187"/>
      <c r="O607" s="187"/>
      <c r="P607" s="529"/>
      <c r="Q607" s="187"/>
      <c r="R607" s="187"/>
      <c r="S607" s="187"/>
      <c r="T607" s="187"/>
      <c r="U607" s="187"/>
      <c r="V607" s="187"/>
      <c r="W607" s="187"/>
      <c r="X607" s="530"/>
      <c r="Y607" s="187"/>
      <c r="Z607" s="187"/>
      <c r="AA607" s="530"/>
      <c r="AB607" s="187"/>
    </row>
    <row r="608" spans="2:28" x14ac:dyDescent="0.25">
      <c r="B608" s="187"/>
      <c r="C608" s="187"/>
      <c r="D608" s="187"/>
      <c r="E608" s="187"/>
      <c r="F608" s="187"/>
      <c r="G608" s="187"/>
      <c r="H608" s="531"/>
      <c r="I608" s="187"/>
      <c r="J608" s="187"/>
      <c r="K608" s="528"/>
      <c r="L608" s="187"/>
      <c r="M608" s="187"/>
      <c r="N608" s="187"/>
      <c r="O608" s="187"/>
      <c r="P608" s="529"/>
      <c r="Q608" s="187"/>
      <c r="R608" s="187"/>
      <c r="S608" s="187"/>
      <c r="T608" s="187"/>
      <c r="U608" s="187"/>
      <c r="V608" s="187"/>
      <c r="W608" s="187"/>
      <c r="X608" s="530"/>
      <c r="Y608" s="187"/>
      <c r="Z608" s="187"/>
      <c r="AA608" s="530"/>
      <c r="AB608" s="187"/>
    </row>
    <row r="609" spans="2:28" x14ac:dyDescent="0.25">
      <c r="B609" s="187"/>
      <c r="C609" s="187"/>
      <c r="D609" s="187"/>
      <c r="E609" s="187"/>
      <c r="F609" s="187"/>
      <c r="G609" s="187"/>
      <c r="H609" s="531"/>
      <c r="I609" s="187"/>
      <c r="J609" s="187"/>
      <c r="K609" s="528"/>
      <c r="L609" s="187"/>
      <c r="M609" s="187"/>
      <c r="N609" s="187"/>
      <c r="O609" s="187"/>
      <c r="P609" s="529"/>
      <c r="Q609" s="187"/>
      <c r="R609" s="187"/>
      <c r="S609" s="187"/>
      <c r="T609" s="187"/>
      <c r="U609" s="187"/>
      <c r="V609" s="187"/>
      <c r="W609" s="187"/>
      <c r="X609" s="530"/>
      <c r="Y609" s="187"/>
      <c r="Z609" s="187"/>
      <c r="AA609" s="530"/>
      <c r="AB609" s="187"/>
    </row>
    <row r="610" spans="2:28" x14ac:dyDescent="0.25">
      <c r="B610" s="187"/>
      <c r="C610" s="187"/>
      <c r="D610" s="187"/>
      <c r="E610" s="187"/>
      <c r="F610" s="187"/>
      <c r="G610" s="187"/>
      <c r="H610" s="531"/>
      <c r="I610" s="187"/>
      <c r="J610" s="187"/>
      <c r="K610" s="528"/>
      <c r="L610" s="187"/>
      <c r="M610" s="187"/>
      <c r="N610" s="187"/>
      <c r="O610" s="187"/>
      <c r="P610" s="529"/>
      <c r="Q610" s="187"/>
      <c r="R610" s="187"/>
      <c r="S610" s="187"/>
      <c r="T610" s="187"/>
      <c r="U610" s="187"/>
      <c r="V610" s="187"/>
      <c r="W610" s="187"/>
      <c r="X610" s="530"/>
      <c r="Y610" s="187"/>
      <c r="Z610" s="187"/>
      <c r="AA610" s="530"/>
      <c r="AB610" s="187"/>
    </row>
    <row r="611" spans="2:28" x14ac:dyDescent="0.25">
      <c r="B611" s="187"/>
      <c r="C611" s="187"/>
      <c r="D611" s="187"/>
      <c r="E611" s="187"/>
      <c r="F611" s="187"/>
      <c r="G611" s="187"/>
      <c r="H611" s="531"/>
      <c r="I611" s="187"/>
      <c r="J611" s="187"/>
      <c r="K611" s="528"/>
      <c r="L611" s="187"/>
      <c r="M611" s="187"/>
      <c r="N611" s="187"/>
      <c r="O611" s="187"/>
      <c r="P611" s="529"/>
      <c r="Q611" s="187"/>
      <c r="R611" s="187"/>
      <c r="S611" s="187"/>
      <c r="T611" s="187"/>
      <c r="U611" s="187"/>
      <c r="V611" s="187"/>
      <c r="W611" s="187"/>
      <c r="X611" s="530"/>
      <c r="Y611" s="187"/>
      <c r="Z611" s="187"/>
      <c r="AA611" s="530"/>
      <c r="AB611" s="187"/>
    </row>
    <row r="612" spans="2:28" x14ac:dyDescent="0.25">
      <c r="B612" s="187"/>
      <c r="C612" s="187"/>
      <c r="D612" s="187"/>
      <c r="E612" s="187"/>
      <c r="F612" s="187"/>
      <c r="G612" s="187"/>
      <c r="H612" s="531"/>
      <c r="I612" s="187"/>
      <c r="J612" s="187"/>
      <c r="K612" s="528"/>
      <c r="L612" s="187"/>
      <c r="M612" s="187"/>
      <c r="N612" s="187"/>
      <c r="O612" s="187"/>
      <c r="P612" s="529"/>
      <c r="Q612" s="187"/>
      <c r="R612" s="187"/>
      <c r="S612" s="187"/>
      <c r="T612" s="187"/>
      <c r="U612" s="187"/>
      <c r="V612" s="187"/>
      <c r="W612" s="187"/>
      <c r="X612" s="530"/>
      <c r="Y612" s="187"/>
      <c r="Z612" s="187"/>
      <c r="AA612" s="530"/>
      <c r="AB612" s="187"/>
    </row>
    <row r="613" spans="2:28" x14ac:dyDescent="0.25">
      <c r="B613" s="187"/>
      <c r="C613" s="187"/>
      <c r="D613" s="187"/>
      <c r="E613" s="187"/>
      <c r="F613" s="187"/>
      <c r="G613" s="187"/>
      <c r="H613" s="531"/>
      <c r="I613" s="187"/>
      <c r="J613" s="187"/>
      <c r="K613" s="528"/>
      <c r="L613" s="187"/>
      <c r="M613" s="187"/>
      <c r="N613" s="187"/>
      <c r="O613" s="187"/>
      <c r="P613" s="529"/>
      <c r="Q613" s="187"/>
      <c r="R613" s="187"/>
      <c r="S613" s="187"/>
      <c r="T613" s="187"/>
      <c r="U613" s="187"/>
      <c r="V613" s="187"/>
      <c r="W613" s="187"/>
      <c r="X613" s="530"/>
      <c r="Y613" s="187"/>
      <c r="Z613" s="187"/>
      <c r="AA613" s="530"/>
      <c r="AB613" s="187"/>
    </row>
    <row r="614" spans="2:28" x14ac:dyDescent="0.25">
      <c r="B614" s="187"/>
      <c r="C614" s="187"/>
      <c r="D614" s="187"/>
      <c r="E614" s="187"/>
      <c r="F614" s="187"/>
      <c r="G614" s="187"/>
      <c r="H614" s="531"/>
      <c r="I614" s="187"/>
      <c r="J614" s="187"/>
      <c r="K614" s="528"/>
      <c r="L614" s="187"/>
      <c r="M614" s="187"/>
      <c r="N614" s="187"/>
      <c r="O614" s="187"/>
      <c r="P614" s="529"/>
      <c r="Q614" s="187"/>
      <c r="R614" s="187"/>
      <c r="S614" s="187"/>
      <c r="T614" s="187"/>
      <c r="U614" s="187"/>
      <c r="V614" s="187"/>
      <c r="W614" s="187"/>
      <c r="X614" s="530"/>
      <c r="Y614" s="187"/>
      <c r="Z614" s="187"/>
      <c r="AA614" s="530"/>
      <c r="AB614" s="187"/>
    </row>
    <row r="615" spans="2:28" x14ac:dyDescent="0.25">
      <c r="B615" s="187"/>
      <c r="C615" s="187"/>
      <c r="D615" s="187"/>
      <c r="E615" s="187"/>
      <c r="F615" s="187"/>
      <c r="G615" s="187"/>
      <c r="H615" s="531"/>
      <c r="I615" s="187"/>
      <c r="J615" s="187"/>
      <c r="K615" s="528"/>
      <c r="L615" s="187"/>
      <c r="M615" s="187"/>
      <c r="N615" s="187"/>
      <c r="O615" s="187"/>
      <c r="P615" s="529"/>
      <c r="Q615" s="187"/>
      <c r="R615" s="187"/>
      <c r="S615" s="187"/>
      <c r="T615" s="187"/>
      <c r="U615" s="187"/>
      <c r="V615" s="187"/>
      <c r="W615" s="187"/>
      <c r="X615" s="530"/>
      <c r="Y615" s="187"/>
      <c r="Z615" s="187"/>
      <c r="AA615" s="530"/>
      <c r="AB615" s="187"/>
    </row>
    <row r="616" spans="2:28" x14ac:dyDescent="0.25">
      <c r="B616" s="187"/>
      <c r="C616" s="187"/>
      <c r="D616" s="187"/>
      <c r="E616" s="187"/>
      <c r="F616" s="187"/>
      <c r="G616" s="187"/>
      <c r="H616" s="531"/>
      <c r="I616" s="187"/>
      <c r="J616" s="187"/>
      <c r="K616" s="528"/>
      <c r="L616" s="187"/>
      <c r="M616" s="187"/>
      <c r="N616" s="187"/>
      <c r="O616" s="187"/>
      <c r="P616" s="529"/>
      <c r="Q616" s="187"/>
      <c r="R616" s="187"/>
      <c r="S616" s="187"/>
      <c r="T616" s="187"/>
      <c r="U616" s="187"/>
      <c r="V616" s="187"/>
      <c r="W616" s="187"/>
      <c r="X616" s="530"/>
      <c r="Y616" s="187"/>
      <c r="Z616" s="187"/>
      <c r="AA616" s="530"/>
      <c r="AB616" s="187"/>
    </row>
    <row r="617" spans="2:28" x14ac:dyDescent="0.25">
      <c r="B617" s="187"/>
      <c r="C617" s="187"/>
      <c r="D617" s="187"/>
      <c r="E617" s="187"/>
      <c r="F617" s="187"/>
      <c r="G617" s="187"/>
      <c r="H617" s="531"/>
      <c r="I617" s="187"/>
      <c r="J617" s="187"/>
      <c r="K617" s="528"/>
      <c r="L617" s="187"/>
      <c r="M617" s="187"/>
      <c r="N617" s="187"/>
      <c r="O617" s="187"/>
      <c r="P617" s="529"/>
      <c r="Q617" s="187"/>
      <c r="R617" s="187"/>
      <c r="S617" s="187"/>
      <c r="T617" s="187"/>
      <c r="U617" s="187"/>
      <c r="V617" s="187"/>
      <c r="W617" s="187"/>
      <c r="X617" s="530"/>
      <c r="Y617" s="187"/>
      <c r="Z617" s="187"/>
      <c r="AA617" s="530"/>
      <c r="AB617" s="187"/>
    </row>
    <row r="618" spans="2:28" x14ac:dyDescent="0.25">
      <c r="B618" s="187"/>
      <c r="C618" s="187"/>
      <c r="D618" s="187"/>
      <c r="E618" s="187"/>
      <c r="F618" s="187"/>
      <c r="G618" s="187"/>
      <c r="H618" s="531"/>
      <c r="I618" s="187"/>
      <c r="J618" s="187"/>
      <c r="K618" s="528"/>
      <c r="L618" s="187"/>
      <c r="M618" s="187"/>
      <c r="N618" s="187"/>
      <c r="O618" s="187"/>
      <c r="P618" s="529"/>
      <c r="Q618" s="187"/>
      <c r="R618" s="187"/>
      <c r="S618" s="187"/>
      <c r="T618" s="187"/>
      <c r="U618" s="187"/>
      <c r="V618" s="187"/>
      <c r="W618" s="187"/>
      <c r="X618" s="530"/>
      <c r="Y618" s="187"/>
      <c r="Z618" s="187"/>
      <c r="AA618" s="530"/>
      <c r="AB618" s="187"/>
    </row>
    <row r="619" spans="2:28" x14ac:dyDescent="0.25">
      <c r="B619" s="187"/>
      <c r="C619" s="187"/>
      <c r="D619" s="187"/>
      <c r="E619" s="187"/>
      <c r="F619" s="187"/>
      <c r="G619" s="187"/>
      <c r="H619" s="531"/>
      <c r="I619" s="187"/>
      <c r="J619" s="187"/>
      <c r="K619" s="528"/>
      <c r="L619" s="187"/>
      <c r="M619" s="187"/>
      <c r="N619" s="187"/>
      <c r="O619" s="187"/>
      <c r="P619" s="529"/>
      <c r="Q619" s="187"/>
      <c r="R619" s="187"/>
      <c r="S619" s="187"/>
      <c r="T619" s="187"/>
      <c r="U619" s="187"/>
      <c r="V619" s="187"/>
      <c r="W619" s="187"/>
      <c r="X619" s="530"/>
      <c r="Y619" s="187"/>
      <c r="Z619" s="187"/>
      <c r="AA619" s="530"/>
      <c r="AB619" s="187"/>
    </row>
    <row r="620" spans="2:28" x14ac:dyDescent="0.25">
      <c r="B620" s="187"/>
      <c r="C620" s="187"/>
      <c r="D620" s="187"/>
      <c r="E620" s="187"/>
      <c r="F620" s="187"/>
      <c r="G620" s="187"/>
      <c r="H620" s="531"/>
      <c r="I620" s="187"/>
      <c r="J620" s="187"/>
      <c r="K620" s="528"/>
      <c r="L620" s="187"/>
      <c r="M620" s="187"/>
      <c r="N620" s="187"/>
      <c r="O620" s="187"/>
      <c r="P620" s="529"/>
      <c r="Q620" s="187"/>
      <c r="R620" s="187"/>
      <c r="S620" s="187"/>
      <c r="T620" s="187"/>
      <c r="U620" s="187"/>
      <c r="V620" s="187"/>
      <c r="W620" s="187"/>
      <c r="X620" s="530"/>
      <c r="Y620" s="187"/>
      <c r="Z620" s="187"/>
      <c r="AA620" s="530"/>
      <c r="AB620" s="187"/>
    </row>
    <row r="621" spans="2:28" x14ac:dyDescent="0.25">
      <c r="B621" s="187"/>
      <c r="C621" s="187"/>
      <c r="D621" s="187"/>
      <c r="E621" s="187"/>
      <c r="F621" s="187"/>
      <c r="G621" s="187"/>
      <c r="H621" s="531"/>
      <c r="I621" s="187"/>
      <c r="J621" s="187"/>
      <c r="K621" s="528"/>
      <c r="L621" s="187"/>
      <c r="M621" s="187"/>
      <c r="N621" s="187"/>
      <c r="O621" s="187"/>
      <c r="P621" s="529"/>
      <c r="Q621" s="187"/>
      <c r="R621" s="187"/>
      <c r="S621" s="187"/>
      <c r="T621" s="187"/>
      <c r="U621" s="187"/>
      <c r="V621" s="187"/>
      <c r="W621" s="187"/>
      <c r="X621" s="530"/>
      <c r="Y621" s="187"/>
      <c r="Z621" s="187"/>
      <c r="AA621" s="530"/>
      <c r="AB621" s="187"/>
    </row>
    <row r="622" spans="2:28" x14ac:dyDescent="0.25">
      <c r="B622" s="187"/>
      <c r="C622" s="187"/>
      <c r="D622" s="187"/>
      <c r="E622" s="187"/>
      <c r="F622" s="187"/>
      <c r="G622" s="187"/>
      <c r="H622" s="531"/>
      <c r="I622" s="187"/>
      <c r="J622" s="187"/>
      <c r="K622" s="528"/>
      <c r="L622" s="187"/>
      <c r="M622" s="187"/>
      <c r="N622" s="187"/>
      <c r="O622" s="187"/>
      <c r="P622" s="529"/>
      <c r="Q622" s="187"/>
      <c r="R622" s="187"/>
      <c r="S622" s="187"/>
      <c r="T622" s="187"/>
      <c r="U622" s="187"/>
      <c r="V622" s="187"/>
      <c r="W622" s="187"/>
      <c r="X622" s="530"/>
      <c r="Y622" s="187"/>
      <c r="Z622" s="187"/>
      <c r="AA622" s="530"/>
      <c r="AB622" s="187"/>
    </row>
    <row r="623" spans="2:28" x14ac:dyDescent="0.25">
      <c r="B623" s="187"/>
      <c r="C623" s="187"/>
      <c r="D623" s="187"/>
      <c r="E623" s="187"/>
      <c r="F623" s="187"/>
      <c r="G623" s="187"/>
      <c r="H623" s="531"/>
      <c r="I623" s="187"/>
      <c r="J623" s="187"/>
      <c r="K623" s="528"/>
      <c r="L623" s="187"/>
      <c r="M623" s="187"/>
      <c r="N623" s="187"/>
      <c r="O623" s="187"/>
      <c r="P623" s="529"/>
      <c r="Q623" s="187"/>
      <c r="R623" s="187"/>
      <c r="S623" s="187"/>
      <c r="T623" s="187"/>
      <c r="U623" s="187"/>
      <c r="V623" s="187"/>
      <c r="W623" s="187"/>
      <c r="X623" s="530"/>
      <c r="Y623" s="187"/>
      <c r="Z623" s="187"/>
      <c r="AA623" s="530"/>
      <c r="AB623" s="187"/>
    </row>
    <row r="624" spans="2:28" x14ac:dyDescent="0.25">
      <c r="B624" s="187"/>
      <c r="C624" s="187"/>
      <c r="D624" s="187"/>
      <c r="E624" s="187"/>
      <c r="F624" s="187"/>
      <c r="G624" s="187"/>
      <c r="H624" s="531"/>
      <c r="I624" s="187"/>
      <c r="J624" s="187"/>
      <c r="K624" s="528"/>
      <c r="L624" s="187"/>
      <c r="M624" s="187"/>
      <c r="N624" s="187"/>
      <c r="O624" s="187"/>
      <c r="P624" s="529"/>
      <c r="Q624" s="187"/>
      <c r="R624" s="187"/>
      <c r="S624" s="187"/>
      <c r="T624" s="187"/>
      <c r="U624" s="187"/>
      <c r="V624" s="187"/>
      <c r="W624" s="187"/>
      <c r="X624" s="530"/>
      <c r="Y624" s="187"/>
      <c r="Z624" s="187"/>
      <c r="AA624" s="530"/>
      <c r="AB624" s="187"/>
    </row>
    <row r="625" spans="2:28" x14ac:dyDescent="0.25">
      <c r="B625" s="187"/>
      <c r="C625" s="187"/>
      <c r="D625" s="187"/>
      <c r="E625" s="187"/>
      <c r="F625" s="187"/>
      <c r="G625" s="187"/>
      <c r="H625" s="531"/>
      <c r="I625" s="187"/>
      <c r="J625" s="187"/>
      <c r="K625" s="528"/>
      <c r="L625" s="187"/>
      <c r="M625" s="187"/>
      <c r="N625" s="187"/>
      <c r="O625" s="187"/>
      <c r="P625" s="529"/>
      <c r="Q625" s="187"/>
      <c r="R625" s="187"/>
      <c r="S625" s="187"/>
      <c r="T625" s="187"/>
      <c r="U625" s="187"/>
      <c r="V625" s="187"/>
      <c r="W625" s="187"/>
      <c r="X625" s="530"/>
      <c r="Y625" s="187"/>
      <c r="Z625" s="187"/>
      <c r="AA625" s="530"/>
      <c r="AB625" s="187"/>
    </row>
    <row r="626" spans="2:28" x14ac:dyDescent="0.25">
      <c r="B626" s="187"/>
      <c r="C626" s="187"/>
      <c r="D626" s="187"/>
      <c r="E626" s="187"/>
      <c r="F626" s="187"/>
      <c r="G626" s="187"/>
      <c r="H626" s="531"/>
      <c r="I626" s="187"/>
      <c r="J626" s="187"/>
      <c r="K626" s="528"/>
      <c r="L626" s="187"/>
      <c r="M626" s="187"/>
      <c r="N626" s="187"/>
      <c r="O626" s="187"/>
      <c r="P626" s="529"/>
      <c r="Q626" s="187"/>
      <c r="R626" s="187"/>
      <c r="S626" s="187"/>
      <c r="T626" s="187"/>
      <c r="U626" s="187"/>
      <c r="V626" s="187"/>
      <c r="W626" s="187"/>
      <c r="X626" s="530"/>
      <c r="Y626" s="187"/>
      <c r="Z626" s="187"/>
      <c r="AA626" s="530"/>
      <c r="AB626" s="187"/>
    </row>
    <row r="627" spans="2:28" x14ac:dyDescent="0.25">
      <c r="B627" s="187"/>
      <c r="C627" s="187"/>
      <c r="D627" s="187"/>
      <c r="E627" s="187"/>
      <c r="F627" s="187"/>
      <c r="G627" s="187"/>
      <c r="H627" s="531"/>
      <c r="I627" s="187"/>
      <c r="J627" s="187"/>
      <c r="K627" s="528"/>
      <c r="L627" s="187"/>
      <c r="M627" s="187"/>
      <c r="N627" s="187"/>
      <c r="O627" s="187"/>
      <c r="P627" s="529"/>
      <c r="Q627" s="187"/>
      <c r="R627" s="187"/>
      <c r="S627" s="187"/>
      <c r="T627" s="187"/>
      <c r="U627" s="187"/>
      <c r="V627" s="187"/>
      <c r="W627" s="187"/>
      <c r="X627" s="530"/>
      <c r="Y627" s="187"/>
      <c r="Z627" s="187"/>
      <c r="AA627" s="530"/>
      <c r="AB627" s="187"/>
    </row>
    <row r="628" spans="2:28" x14ac:dyDescent="0.25">
      <c r="B628" s="187"/>
      <c r="C628" s="187"/>
      <c r="D628" s="187"/>
      <c r="E628" s="187"/>
      <c r="F628" s="187"/>
      <c r="G628" s="187"/>
      <c r="H628" s="531"/>
      <c r="I628" s="187"/>
      <c r="J628" s="187"/>
      <c r="K628" s="528"/>
      <c r="L628" s="187"/>
      <c r="M628" s="187"/>
      <c r="N628" s="187"/>
      <c r="O628" s="187"/>
      <c r="P628" s="529"/>
      <c r="Q628" s="187"/>
      <c r="R628" s="187"/>
      <c r="S628" s="187"/>
      <c r="T628" s="187"/>
      <c r="U628" s="187"/>
      <c r="V628" s="187"/>
      <c r="W628" s="187"/>
      <c r="X628" s="530"/>
      <c r="Y628" s="187"/>
      <c r="Z628" s="187"/>
      <c r="AA628" s="530"/>
      <c r="AB628" s="187"/>
    </row>
    <row r="629" spans="2:28" x14ac:dyDescent="0.25">
      <c r="B629" s="187"/>
      <c r="C629" s="187"/>
      <c r="D629" s="187"/>
      <c r="E629" s="187"/>
      <c r="F629" s="187"/>
      <c r="G629" s="187"/>
      <c r="H629" s="531"/>
      <c r="I629" s="187"/>
      <c r="J629" s="187"/>
      <c r="K629" s="528"/>
      <c r="L629" s="187"/>
      <c r="M629" s="187"/>
      <c r="N629" s="187"/>
      <c r="O629" s="187"/>
      <c r="P629" s="529"/>
      <c r="Q629" s="187"/>
      <c r="R629" s="187"/>
      <c r="S629" s="187"/>
      <c r="T629" s="187"/>
      <c r="U629" s="187"/>
      <c r="V629" s="187"/>
      <c r="W629" s="187"/>
      <c r="X629" s="530"/>
      <c r="Y629" s="187"/>
      <c r="Z629" s="187"/>
      <c r="AA629" s="530"/>
      <c r="AB629" s="187"/>
    </row>
    <row r="630" spans="2:28" x14ac:dyDescent="0.25">
      <c r="B630" s="187"/>
      <c r="C630" s="187"/>
      <c r="D630" s="187"/>
      <c r="E630" s="187"/>
      <c r="F630" s="187"/>
      <c r="G630" s="187"/>
      <c r="H630" s="531"/>
      <c r="I630" s="187"/>
      <c r="J630" s="187"/>
      <c r="K630" s="528"/>
      <c r="L630" s="187"/>
      <c r="M630" s="187"/>
      <c r="N630" s="187"/>
      <c r="O630" s="187"/>
      <c r="P630" s="529"/>
      <c r="Q630" s="187"/>
      <c r="R630" s="187"/>
      <c r="S630" s="187"/>
      <c r="T630" s="187"/>
      <c r="U630" s="187"/>
      <c r="V630" s="187"/>
      <c r="W630" s="187"/>
      <c r="X630" s="530"/>
      <c r="Y630" s="187"/>
      <c r="Z630" s="187"/>
      <c r="AA630" s="530"/>
      <c r="AB630" s="187"/>
    </row>
    <row r="631" spans="2:28" x14ac:dyDescent="0.25">
      <c r="B631" s="187"/>
      <c r="C631" s="187"/>
      <c r="D631" s="187"/>
      <c r="E631" s="187"/>
      <c r="F631" s="187"/>
      <c r="G631" s="187"/>
      <c r="H631" s="531"/>
      <c r="I631" s="187"/>
      <c r="J631" s="187"/>
      <c r="K631" s="528"/>
      <c r="L631" s="187"/>
      <c r="M631" s="187"/>
      <c r="N631" s="187"/>
      <c r="O631" s="187"/>
      <c r="P631" s="529"/>
      <c r="Q631" s="187"/>
      <c r="R631" s="187"/>
      <c r="S631" s="187"/>
      <c r="T631" s="187"/>
      <c r="U631" s="187"/>
      <c r="V631" s="187"/>
      <c r="W631" s="187"/>
      <c r="X631" s="530"/>
      <c r="Y631" s="187"/>
      <c r="Z631" s="187"/>
      <c r="AA631" s="530"/>
      <c r="AB631" s="187"/>
    </row>
    <row r="632" spans="2:28" x14ac:dyDescent="0.25">
      <c r="B632" s="187"/>
      <c r="C632" s="187"/>
      <c r="D632" s="187"/>
      <c r="E632" s="187"/>
      <c r="F632" s="187"/>
      <c r="G632" s="187"/>
      <c r="H632" s="531"/>
      <c r="I632" s="187"/>
      <c r="J632" s="187"/>
      <c r="K632" s="528"/>
      <c r="L632" s="187"/>
      <c r="M632" s="187"/>
      <c r="N632" s="187"/>
      <c r="O632" s="187"/>
      <c r="P632" s="529"/>
      <c r="Q632" s="187"/>
      <c r="R632" s="187"/>
      <c r="S632" s="187"/>
      <c r="T632" s="187"/>
      <c r="U632" s="187"/>
      <c r="V632" s="187"/>
      <c r="W632" s="187"/>
      <c r="X632" s="530"/>
      <c r="Y632" s="187"/>
      <c r="Z632" s="187"/>
      <c r="AA632" s="530"/>
      <c r="AB632" s="187"/>
    </row>
    <row r="633" spans="2:28" x14ac:dyDescent="0.25">
      <c r="B633" s="187"/>
      <c r="C633" s="187"/>
      <c r="D633" s="187"/>
      <c r="E633" s="187"/>
      <c r="F633" s="187"/>
      <c r="G633" s="187"/>
      <c r="H633" s="531"/>
      <c r="I633" s="187"/>
      <c r="J633" s="187"/>
      <c r="K633" s="528"/>
      <c r="L633" s="187"/>
      <c r="M633" s="187"/>
      <c r="N633" s="187"/>
      <c r="O633" s="187"/>
      <c r="P633" s="529"/>
      <c r="Q633" s="187"/>
      <c r="R633" s="187"/>
      <c r="S633" s="187"/>
      <c r="T633" s="187"/>
      <c r="U633" s="187"/>
      <c r="V633" s="187"/>
      <c r="W633" s="187"/>
      <c r="X633" s="530"/>
      <c r="Y633" s="187"/>
      <c r="Z633" s="187"/>
      <c r="AA633" s="530"/>
      <c r="AB633" s="187"/>
    </row>
    <row r="634" spans="2:28" x14ac:dyDescent="0.25">
      <c r="B634" s="187"/>
      <c r="C634" s="187"/>
      <c r="D634" s="187"/>
      <c r="E634" s="187"/>
      <c r="F634" s="187"/>
      <c r="G634" s="187"/>
      <c r="H634" s="531"/>
      <c r="I634" s="187"/>
      <c r="J634" s="187"/>
      <c r="K634" s="528"/>
      <c r="L634" s="187"/>
      <c r="M634" s="187"/>
      <c r="N634" s="187"/>
      <c r="O634" s="187"/>
      <c r="P634" s="529"/>
      <c r="Q634" s="187"/>
      <c r="R634" s="187"/>
      <c r="S634" s="187"/>
      <c r="T634" s="187"/>
      <c r="U634" s="187"/>
      <c r="V634" s="187"/>
      <c r="W634" s="187"/>
      <c r="X634" s="530"/>
      <c r="Y634" s="187"/>
      <c r="Z634" s="187"/>
      <c r="AA634" s="530"/>
      <c r="AB634" s="187"/>
    </row>
    <row r="635" spans="2:28" x14ac:dyDescent="0.25">
      <c r="B635" s="187"/>
      <c r="C635" s="187"/>
      <c r="D635" s="187"/>
      <c r="E635" s="187"/>
      <c r="F635" s="187"/>
      <c r="G635" s="187"/>
      <c r="H635" s="531"/>
      <c r="I635" s="187"/>
      <c r="J635" s="187"/>
      <c r="K635" s="528"/>
      <c r="L635" s="187"/>
      <c r="M635" s="187"/>
      <c r="N635" s="187"/>
      <c r="O635" s="187"/>
      <c r="P635" s="529"/>
      <c r="Q635" s="187"/>
      <c r="R635" s="187"/>
      <c r="S635" s="187"/>
      <c r="T635" s="187"/>
      <c r="U635" s="187"/>
      <c r="V635" s="187"/>
      <c r="W635" s="187"/>
      <c r="X635" s="530"/>
      <c r="Y635" s="187"/>
      <c r="Z635" s="187"/>
      <c r="AA635" s="530"/>
      <c r="AB635" s="187"/>
    </row>
    <row r="636" spans="2:28" x14ac:dyDescent="0.25">
      <c r="B636" s="187"/>
      <c r="C636" s="187"/>
      <c r="D636" s="187"/>
      <c r="E636" s="187"/>
      <c r="F636" s="187"/>
      <c r="G636" s="187"/>
      <c r="H636" s="531"/>
      <c r="I636" s="187"/>
      <c r="J636" s="187"/>
      <c r="K636" s="528"/>
      <c r="L636" s="187"/>
      <c r="M636" s="187"/>
      <c r="N636" s="187"/>
      <c r="O636" s="187"/>
      <c r="P636" s="529"/>
      <c r="Q636" s="187"/>
      <c r="R636" s="187"/>
      <c r="S636" s="187"/>
      <c r="T636" s="187"/>
      <c r="U636" s="187"/>
      <c r="V636" s="187"/>
      <c r="W636" s="187"/>
      <c r="X636" s="530"/>
      <c r="Y636" s="187"/>
      <c r="Z636" s="187"/>
      <c r="AA636" s="530"/>
      <c r="AB636" s="187"/>
    </row>
    <row r="637" spans="2:28" x14ac:dyDescent="0.25">
      <c r="B637" s="187"/>
      <c r="C637" s="187"/>
      <c r="D637" s="187"/>
      <c r="E637" s="187"/>
      <c r="F637" s="187"/>
      <c r="G637" s="187"/>
      <c r="H637" s="531"/>
      <c r="I637" s="187"/>
      <c r="J637" s="187"/>
      <c r="K637" s="528"/>
      <c r="L637" s="187"/>
      <c r="M637" s="187"/>
      <c r="N637" s="187"/>
      <c r="O637" s="187"/>
      <c r="P637" s="529"/>
      <c r="Q637" s="187"/>
      <c r="R637" s="187"/>
      <c r="S637" s="187"/>
      <c r="T637" s="187"/>
      <c r="U637" s="187"/>
      <c r="V637" s="187"/>
      <c r="W637" s="187"/>
      <c r="X637" s="530"/>
      <c r="Y637" s="187"/>
      <c r="Z637" s="187"/>
      <c r="AA637" s="530"/>
      <c r="AB637" s="187"/>
    </row>
    <row r="638" spans="2:28" x14ac:dyDescent="0.25">
      <c r="B638" s="187"/>
      <c r="C638" s="187"/>
      <c r="D638" s="187"/>
      <c r="E638" s="187"/>
      <c r="F638" s="187"/>
      <c r="G638" s="187"/>
      <c r="H638" s="531"/>
      <c r="I638" s="187"/>
      <c r="J638" s="187"/>
      <c r="K638" s="528"/>
      <c r="L638" s="187"/>
      <c r="M638" s="187"/>
      <c r="N638" s="187"/>
      <c r="O638" s="187"/>
      <c r="P638" s="529"/>
      <c r="Q638" s="187"/>
      <c r="R638" s="187"/>
      <c r="S638" s="187"/>
      <c r="T638" s="187"/>
      <c r="U638" s="187"/>
      <c r="V638" s="187"/>
      <c r="W638" s="187"/>
      <c r="X638" s="530"/>
      <c r="Y638" s="187"/>
      <c r="Z638" s="187"/>
      <c r="AA638" s="530"/>
      <c r="AB638" s="187"/>
    </row>
    <row r="639" spans="2:28" x14ac:dyDescent="0.25">
      <c r="B639" s="187"/>
      <c r="C639" s="187"/>
      <c r="D639" s="187"/>
      <c r="E639" s="187"/>
      <c r="F639" s="187"/>
      <c r="G639" s="187"/>
      <c r="H639" s="531"/>
      <c r="I639" s="187"/>
      <c r="J639" s="187"/>
      <c r="K639" s="528"/>
      <c r="L639" s="187"/>
      <c r="M639" s="187"/>
      <c r="N639" s="187"/>
      <c r="O639" s="187"/>
      <c r="P639" s="529"/>
      <c r="Q639" s="187"/>
      <c r="R639" s="187"/>
      <c r="S639" s="187"/>
      <c r="T639" s="187"/>
      <c r="U639" s="187"/>
      <c r="V639" s="187"/>
      <c r="W639" s="187"/>
      <c r="X639" s="530"/>
      <c r="Y639" s="187"/>
      <c r="Z639" s="187"/>
      <c r="AA639" s="530"/>
      <c r="AB639" s="187"/>
    </row>
    <row r="640" spans="2:28" x14ac:dyDescent="0.25">
      <c r="B640" s="187"/>
      <c r="C640" s="187"/>
      <c r="D640" s="187"/>
      <c r="E640" s="187"/>
      <c r="F640" s="187"/>
      <c r="G640" s="187"/>
      <c r="H640" s="531"/>
      <c r="I640" s="187"/>
      <c r="J640" s="187"/>
      <c r="K640" s="528"/>
      <c r="L640" s="187"/>
      <c r="M640" s="187"/>
      <c r="N640" s="187"/>
      <c r="O640" s="187"/>
      <c r="P640" s="529"/>
      <c r="Q640" s="187"/>
      <c r="R640" s="187"/>
      <c r="S640" s="187"/>
      <c r="T640" s="187"/>
      <c r="U640" s="187"/>
      <c r="V640" s="187"/>
      <c r="W640" s="187"/>
      <c r="X640" s="530"/>
      <c r="Y640" s="187"/>
      <c r="Z640" s="187"/>
      <c r="AA640" s="530"/>
      <c r="AB640" s="187"/>
    </row>
    <row r="641" spans="2:28" x14ac:dyDescent="0.25">
      <c r="B641" s="187"/>
      <c r="C641" s="187"/>
      <c r="D641" s="187"/>
      <c r="E641" s="187"/>
      <c r="F641" s="187"/>
      <c r="G641" s="187"/>
      <c r="H641" s="531"/>
      <c r="I641" s="187"/>
      <c r="J641" s="187"/>
      <c r="K641" s="528"/>
      <c r="L641" s="187"/>
      <c r="M641" s="187"/>
      <c r="N641" s="187"/>
      <c r="O641" s="187"/>
      <c r="P641" s="529"/>
      <c r="Q641" s="187"/>
      <c r="R641" s="187"/>
      <c r="S641" s="187"/>
      <c r="T641" s="187"/>
      <c r="U641" s="187"/>
      <c r="V641" s="187"/>
      <c r="W641" s="187"/>
      <c r="X641" s="530"/>
      <c r="Y641" s="187"/>
      <c r="Z641" s="187"/>
      <c r="AA641" s="530"/>
      <c r="AB641" s="187"/>
    </row>
    <row r="642" spans="2:28" x14ac:dyDescent="0.25">
      <c r="B642" s="187"/>
      <c r="C642" s="187"/>
      <c r="D642" s="187"/>
      <c r="E642" s="187"/>
      <c r="F642" s="187"/>
      <c r="G642" s="187"/>
      <c r="H642" s="531"/>
      <c r="I642" s="187"/>
      <c r="J642" s="187"/>
      <c r="K642" s="528"/>
      <c r="L642" s="187"/>
      <c r="M642" s="187"/>
      <c r="N642" s="187"/>
      <c r="O642" s="187"/>
      <c r="P642" s="529"/>
      <c r="Q642" s="187"/>
      <c r="R642" s="187"/>
      <c r="S642" s="187"/>
      <c r="T642" s="187"/>
      <c r="U642" s="187"/>
      <c r="V642" s="187"/>
      <c r="W642" s="187"/>
      <c r="X642" s="530"/>
      <c r="Y642" s="187"/>
      <c r="Z642" s="187"/>
      <c r="AA642" s="530"/>
      <c r="AB642" s="187"/>
    </row>
    <row r="643" spans="2:28" x14ac:dyDescent="0.25">
      <c r="B643" s="187"/>
      <c r="C643" s="187"/>
      <c r="D643" s="187"/>
      <c r="E643" s="187"/>
      <c r="F643" s="187"/>
      <c r="G643" s="187"/>
      <c r="H643" s="531"/>
      <c r="I643" s="187"/>
      <c r="J643" s="187"/>
      <c r="K643" s="528"/>
      <c r="L643" s="187"/>
      <c r="M643" s="187"/>
      <c r="N643" s="187"/>
      <c r="O643" s="187"/>
      <c r="P643" s="529"/>
      <c r="Q643" s="187"/>
      <c r="R643" s="187"/>
      <c r="S643" s="187"/>
      <c r="T643" s="187"/>
      <c r="U643" s="187"/>
      <c r="V643" s="187"/>
      <c r="W643" s="187"/>
      <c r="X643" s="530"/>
      <c r="Y643" s="187"/>
      <c r="Z643" s="187"/>
      <c r="AA643" s="530"/>
      <c r="AB643" s="187"/>
    </row>
    <row r="644" spans="2:28" x14ac:dyDescent="0.25">
      <c r="B644" s="187"/>
      <c r="C644" s="187"/>
      <c r="D644" s="187"/>
      <c r="E644" s="187"/>
      <c r="F644" s="187"/>
      <c r="G644" s="187"/>
      <c r="H644" s="531"/>
      <c r="I644" s="187"/>
      <c r="J644" s="187"/>
      <c r="K644" s="528"/>
      <c r="L644" s="187"/>
      <c r="M644" s="187"/>
      <c r="N644" s="187"/>
      <c r="O644" s="187"/>
      <c r="P644" s="529"/>
      <c r="Q644" s="187"/>
      <c r="R644" s="187"/>
      <c r="S644" s="187"/>
      <c r="T644" s="187"/>
      <c r="U644" s="187"/>
      <c r="V644" s="187"/>
      <c r="W644" s="187"/>
      <c r="X644" s="530"/>
      <c r="Y644" s="187"/>
      <c r="Z644" s="187"/>
      <c r="AA644" s="530"/>
      <c r="AB644" s="187"/>
    </row>
    <row r="645" spans="2:28" x14ac:dyDescent="0.25">
      <c r="B645" s="187"/>
      <c r="C645" s="187"/>
      <c r="D645" s="187"/>
      <c r="E645" s="187"/>
      <c r="F645" s="187"/>
      <c r="G645" s="187"/>
      <c r="H645" s="531"/>
      <c r="I645" s="187"/>
      <c r="J645" s="187"/>
      <c r="K645" s="528"/>
      <c r="L645" s="187"/>
      <c r="M645" s="187"/>
      <c r="N645" s="187"/>
      <c r="O645" s="187"/>
      <c r="P645" s="529"/>
      <c r="Q645" s="187"/>
      <c r="R645" s="187"/>
      <c r="S645" s="187"/>
      <c r="T645" s="187"/>
      <c r="U645" s="187"/>
      <c r="V645" s="187"/>
      <c r="W645" s="187"/>
      <c r="X645" s="530"/>
      <c r="Y645" s="187"/>
      <c r="Z645" s="187"/>
      <c r="AA645" s="530"/>
      <c r="AB645" s="187"/>
    </row>
    <row r="646" spans="2:28" x14ac:dyDescent="0.25">
      <c r="B646" s="187"/>
      <c r="C646" s="187"/>
      <c r="D646" s="187"/>
      <c r="E646" s="187"/>
      <c r="F646" s="187"/>
      <c r="G646" s="187"/>
      <c r="H646" s="531"/>
      <c r="I646" s="187"/>
      <c r="J646" s="187"/>
      <c r="K646" s="528"/>
      <c r="L646" s="187"/>
      <c r="M646" s="187"/>
      <c r="N646" s="187"/>
      <c r="O646" s="187"/>
      <c r="P646" s="529"/>
      <c r="Q646" s="187"/>
      <c r="R646" s="187"/>
      <c r="S646" s="187"/>
      <c r="T646" s="187"/>
      <c r="U646" s="187"/>
      <c r="V646" s="187"/>
      <c r="W646" s="187"/>
      <c r="X646" s="530"/>
      <c r="Y646" s="187"/>
      <c r="Z646" s="187"/>
      <c r="AA646" s="530"/>
      <c r="AB646" s="187"/>
    </row>
    <row r="647" spans="2:28" x14ac:dyDescent="0.25">
      <c r="B647" s="187"/>
      <c r="C647" s="187"/>
      <c r="D647" s="187"/>
      <c r="E647" s="187"/>
      <c r="F647" s="187"/>
      <c r="G647" s="187"/>
      <c r="H647" s="531"/>
      <c r="I647" s="187"/>
      <c r="J647" s="187"/>
      <c r="K647" s="528"/>
      <c r="L647" s="187"/>
      <c r="M647" s="187"/>
      <c r="N647" s="187"/>
      <c r="O647" s="187"/>
      <c r="P647" s="529"/>
      <c r="Q647" s="187"/>
      <c r="R647" s="187"/>
      <c r="S647" s="187"/>
      <c r="T647" s="187"/>
      <c r="U647" s="187"/>
      <c r="V647" s="187"/>
      <c r="W647" s="187"/>
      <c r="X647" s="530"/>
      <c r="Y647" s="187"/>
      <c r="Z647" s="187"/>
      <c r="AA647" s="530"/>
      <c r="AB647" s="187"/>
    </row>
    <row r="648" spans="2:28" x14ac:dyDescent="0.25">
      <c r="B648" s="187"/>
      <c r="C648" s="187"/>
      <c r="D648" s="187"/>
      <c r="E648" s="187"/>
      <c r="F648" s="187"/>
      <c r="G648" s="187"/>
      <c r="H648" s="531"/>
      <c r="I648" s="187"/>
      <c r="J648" s="187"/>
      <c r="K648" s="528"/>
      <c r="L648" s="187"/>
      <c r="M648" s="187"/>
      <c r="N648" s="187"/>
      <c r="O648" s="187"/>
      <c r="P648" s="529"/>
      <c r="Q648" s="187"/>
      <c r="R648" s="187"/>
      <c r="S648" s="187"/>
      <c r="T648" s="187"/>
      <c r="U648" s="187"/>
      <c r="V648" s="187"/>
      <c r="W648" s="187"/>
      <c r="X648" s="530"/>
      <c r="Y648" s="187"/>
      <c r="Z648" s="187"/>
      <c r="AA648" s="530"/>
      <c r="AB648" s="187"/>
    </row>
    <row r="649" spans="2:28" x14ac:dyDescent="0.25">
      <c r="B649" s="187"/>
      <c r="C649" s="187"/>
      <c r="D649" s="187"/>
      <c r="E649" s="187"/>
      <c r="F649" s="187"/>
      <c r="G649" s="187"/>
      <c r="H649" s="531"/>
      <c r="I649" s="187"/>
      <c r="J649" s="187"/>
      <c r="K649" s="528"/>
      <c r="L649" s="187"/>
      <c r="M649" s="187"/>
      <c r="N649" s="187"/>
      <c r="O649" s="187"/>
      <c r="P649" s="529"/>
      <c r="Q649" s="187"/>
      <c r="R649" s="187"/>
      <c r="S649" s="187"/>
      <c r="T649" s="187"/>
      <c r="U649" s="187"/>
      <c r="V649" s="187"/>
      <c r="W649" s="187"/>
      <c r="X649" s="530"/>
      <c r="Y649" s="187"/>
      <c r="Z649" s="187"/>
      <c r="AA649" s="530"/>
      <c r="AB649" s="187"/>
    </row>
    <row r="650" spans="2:28" x14ac:dyDescent="0.25">
      <c r="B650" s="187"/>
      <c r="C650" s="187"/>
      <c r="D650" s="187"/>
      <c r="E650" s="187"/>
      <c r="F650" s="187"/>
      <c r="G650" s="187"/>
      <c r="H650" s="531"/>
      <c r="I650" s="187"/>
      <c r="J650" s="187"/>
      <c r="K650" s="528"/>
      <c r="L650" s="187"/>
      <c r="M650" s="187"/>
      <c r="N650" s="187"/>
      <c r="O650" s="187"/>
      <c r="P650" s="529"/>
      <c r="Q650" s="187"/>
      <c r="R650" s="187"/>
      <c r="S650" s="187"/>
      <c r="T650" s="187"/>
      <c r="U650" s="187"/>
      <c r="V650" s="187"/>
      <c r="W650" s="187"/>
      <c r="X650" s="530"/>
      <c r="Y650" s="187"/>
      <c r="Z650" s="187"/>
      <c r="AA650" s="530"/>
      <c r="AB650" s="187"/>
    </row>
    <row r="651" spans="2:28" x14ac:dyDescent="0.25">
      <c r="B651" s="187"/>
      <c r="C651" s="187"/>
      <c r="D651" s="187"/>
      <c r="E651" s="187"/>
      <c r="F651" s="187"/>
      <c r="G651" s="187"/>
      <c r="H651" s="531"/>
      <c r="I651" s="187"/>
      <c r="J651" s="187"/>
      <c r="K651" s="528"/>
      <c r="L651" s="187"/>
      <c r="M651" s="187"/>
      <c r="N651" s="187"/>
      <c r="O651" s="187"/>
      <c r="P651" s="529"/>
      <c r="Q651" s="187"/>
      <c r="R651" s="187"/>
      <c r="S651" s="187"/>
      <c r="T651" s="187"/>
      <c r="U651" s="187"/>
      <c r="V651" s="187"/>
      <c r="W651" s="187"/>
      <c r="X651" s="530"/>
      <c r="Y651" s="187"/>
      <c r="Z651" s="187"/>
      <c r="AA651" s="530"/>
      <c r="AB651" s="187"/>
    </row>
    <row r="652" spans="2:28" x14ac:dyDescent="0.25">
      <c r="B652" s="187"/>
      <c r="C652" s="187"/>
      <c r="D652" s="187"/>
      <c r="E652" s="187"/>
      <c r="F652" s="187"/>
      <c r="G652" s="187"/>
      <c r="H652" s="531"/>
      <c r="I652" s="187"/>
      <c r="J652" s="187"/>
      <c r="K652" s="528"/>
      <c r="L652" s="187"/>
      <c r="M652" s="187"/>
      <c r="N652" s="187"/>
      <c r="O652" s="187"/>
      <c r="P652" s="529"/>
      <c r="Q652" s="187"/>
      <c r="R652" s="187"/>
      <c r="S652" s="187"/>
      <c r="T652" s="187"/>
      <c r="U652" s="187"/>
      <c r="V652" s="187"/>
      <c r="W652" s="187"/>
      <c r="X652" s="530"/>
      <c r="Y652" s="187"/>
      <c r="Z652" s="187"/>
      <c r="AA652" s="530"/>
      <c r="AB652" s="187"/>
    </row>
    <row r="653" spans="2:28" x14ac:dyDescent="0.25">
      <c r="B653" s="187"/>
      <c r="C653" s="187"/>
      <c r="D653" s="187"/>
      <c r="E653" s="187"/>
      <c r="F653" s="187"/>
      <c r="G653" s="187"/>
      <c r="H653" s="531"/>
      <c r="I653" s="187"/>
      <c r="J653" s="187"/>
      <c r="K653" s="528"/>
      <c r="L653" s="187"/>
      <c r="M653" s="187"/>
      <c r="N653" s="187"/>
      <c r="O653" s="187"/>
      <c r="P653" s="529"/>
      <c r="Q653" s="187"/>
      <c r="R653" s="187"/>
      <c r="S653" s="187"/>
      <c r="T653" s="187"/>
      <c r="U653" s="187"/>
      <c r="V653" s="187"/>
      <c r="W653" s="187"/>
      <c r="X653" s="530"/>
      <c r="Y653" s="187"/>
      <c r="Z653" s="187"/>
      <c r="AA653" s="530"/>
      <c r="AB653" s="187"/>
    </row>
    <row r="654" spans="2:28" x14ac:dyDescent="0.25">
      <c r="B654" s="187"/>
      <c r="C654" s="187"/>
      <c r="D654" s="187"/>
      <c r="E654" s="187"/>
      <c r="F654" s="187"/>
      <c r="G654" s="187"/>
      <c r="H654" s="531"/>
      <c r="I654" s="187"/>
      <c r="J654" s="187"/>
      <c r="K654" s="528"/>
      <c r="L654" s="187"/>
      <c r="M654" s="187"/>
      <c r="N654" s="187"/>
      <c r="O654" s="187"/>
      <c r="P654" s="529"/>
      <c r="Q654" s="187"/>
      <c r="R654" s="187"/>
      <c r="S654" s="187"/>
      <c r="T654" s="187"/>
      <c r="U654" s="187"/>
      <c r="V654" s="187"/>
      <c r="W654" s="187"/>
      <c r="X654" s="530"/>
      <c r="Y654" s="187"/>
      <c r="Z654" s="187"/>
      <c r="AA654" s="530"/>
      <c r="AB654" s="187"/>
    </row>
    <row r="655" spans="2:28" x14ac:dyDescent="0.25">
      <c r="B655" s="187"/>
      <c r="C655" s="187"/>
      <c r="D655" s="187"/>
      <c r="E655" s="187"/>
      <c r="F655" s="187"/>
      <c r="G655" s="187"/>
      <c r="H655" s="531"/>
      <c r="I655" s="187"/>
      <c r="J655" s="187"/>
      <c r="K655" s="528"/>
      <c r="L655" s="187"/>
      <c r="M655" s="187"/>
      <c r="N655" s="187"/>
      <c r="O655" s="187"/>
      <c r="P655" s="529"/>
      <c r="Q655" s="187"/>
      <c r="R655" s="187"/>
      <c r="S655" s="187"/>
      <c r="T655" s="187"/>
      <c r="U655" s="187"/>
      <c r="V655" s="187"/>
      <c r="W655" s="187"/>
      <c r="X655" s="530"/>
      <c r="Y655" s="187"/>
      <c r="Z655" s="187"/>
      <c r="AA655" s="530"/>
      <c r="AB655" s="187"/>
    </row>
    <row r="656" spans="2:28" x14ac:dyDescent="0.25">
      <c r="B656" s="187"/>
      <c r="C656" s="187"/>
      <c r="D656" s="187"/>
      <c r="E656" s="187"/>
      <c r="F656" s="187"/>
      <c r="G656" s="187"/>
      <c r="H656" s="531"/>
      <c r="I656" s="187"/>
      <c r="J656" s="187"/>
      <c r="K656" s="528"/>
      <c r="L656" s="187"/>
      <c r="M656" s="187"/>
      <c r="N656" s="187"/>
      <c r="O656" s="187"/>
      <c r="P656" s="529"/>
      <c r="Q656" s="187"/>
      <c r="R656" s="187"/>
      <c r="S656" s="187"/>
      <c r="T656" s="187"/>
      <c r="U656" s="187"/>
      <c r="V656" s="187"/>
      <c r="W656" s="187"/>
      <c r="X656" s="530"/>
      <c r="Y656" s="187"/>
      <c r="Z656" s="187"/>
      <c r="AA656" s="530"/>
      <c r="AB656" s="187"/>
    </row>
    <row r="657" spans="2:28" x14ac:dyDescent="0.25">
      <c r="B657" s="187"/>
      <c r="C657" s="187"/>
      <c r="D657" s="187"/>
      <c r="E657" s="187"/>
      <c r="F657" s="187"/>
      <c r="G657" s="187"/>
      <c r="H657" s="531"/>
      <c r="I657" s="187"/>
      <c r="J657" s="187"/>
      <c r="K657" s="528"/>
      <c r="L657" s="187"/>
      <c r="M657" s="187"/>
      <c r="N657" s="187"/>
      <c r="O657" s="187"/>
      <c r="P657" s="529"/>
      <c r="Q657" s="187"/>
      <c r="R657" s="187"/>
      <c r="S657" s="187"/>
      <c r="T657" s="187"/>
      <c r="U657" s="187"/>
      <c r="V657" s="187"/>
      <c r="W657" s="187"/>
      <c r="X657" s="530"/>
      <c r="Y657" s="187"/>
      <c r="Z657" s="187"/>
      <c r="AA657" s="530"/>
      <c r="AB657" s="187"/>
    </row>
    <row r="658" spans="2:28" x14ac:dyDescent="0.25">
      <c r="B658" s="187"/>
      <c r="C658" s="187"/>
      <c r="D658" s="187"/>
      <c r="E658" s="187"/>
      <c r="F658" s="187"/>
      <c r="G658" s="187"/>
      <c r="H658" s="531"/>
      <c r="I658" s="187"/>
      <c r="J658" s="187"/>
      <c r="K658" s="528"/>
      <c r="L658" s="187"/>
      <c r="M658" s="187"/>
      <c r="N658" s="187"/>
      <c r="O658" s="187"/>
      <c r="P658" s="529"/>
      <c r="Q658" s="187"/>
      <c r="R658" s="187"/>
      <c r="S658" s="187"/>
      <c r="T658" s="187"/>
      <c r="U658" s="187"/>
      <c r="V658" s="187"/>
      <c r="W658" s="187"/>
      <c r="X658" s="530"/>
      <c r="Y658" s="187"/>
      <c r="Z658" s="187"/>
      <c r="AA658" s="530"/>
      <c r="AB658" s="187"/>
    </row>
    <row r="659" spans="2:28" x14ac:dyDescent="0.25">
      <c r="B659" s="187"/>
      <c r="C659" s="187"/>
      <c r="D659" s="187"/>
      <c r="E659" s="187"/>
      <c r="F659" s="187"/>
      <c r="G659" s="187"/>
      <c r="H659" s="531"/>
      <c r="I659" s="187"/>
      <c r="J659" s="187"/>
      <c r="K659" s="528"/>
      <c r="L659" s="187"/>
      <c r="M659" s="187"/>
      <c r="N659" s="187"/>
      <c r="O659" s="187"/>
      <c r="P659" s="529"/>
      <c r="Q659" s="187"/>
      <c r="R659" s="187"/>
      <c r="S659" s="187"/>
      <c r="T659" s="187"/>
      <c r="U659" s="187"/>
      <c r="V659" s="187"/>
      <c r="W659" s="187"/>
      <c r="X659" s="530"/>
      <c r="Y659" s="187"/>
      <c r="Z659" s="187"/>
      <c r="AA659" s="530"/>
      <c r="AB659" s="187"/>
    </row>
    <row r="660" spans="2:28" x14ac:dyDescent="0.25">
      <c r="B660" s="187"/>
      <c r="C660" s="187"/>
      <c r="D660" s="187"/>
      <c r="E660" s="187"/>
      <c r="F660" s="187"/>
      <c r="G660" s="187"/>
      <c r="H660" s="531"/>
      <c r="I660" s="187"/>
      <c r="J660" s="187"/>
      <c r="K660" s="528"/>
      <c r="L660" s="187"/>
      <c r="M660" s="187"/>
      <c r="N660" s="187"/>
      <c r="O660" s="187"/>
      <c r="P660" s="529"/>
      <c r="Q660" s="187"/>
      <c r="R660" s="187"/>
      <c r="S660" s="187"/>
      <c r="T660" s="187"/>
      <c r="U660" s="187"/>
      <c r="V660" s="187"/>
      <c r="W660" s="187"/>
      <c r="X660" s="530"/>
      <c r="Y660" s="187"/>
      <c r="Z660" s="187"/>
      <c r="AA660" s="530"/>
      <c r="AB660" s="187"/>
    </row>
    <row r="661" spans="2:28" x14ac:dyDescent="0.25">
      <c r="B661" s="187"/>
      <c r="C661" s="187"/>
      <c r="D661" s="187"/>
      <c r="E661" s="187"/>
      <c r="F661" s="187"/>
      <c r="G661" s="187"/>
      <c r="H661" s="531"/>
      <c r="I661" s="187"/>
      <c r="J661" s="187"/>
      <c r="K661" s="528"/>
      <c r="L661" s="187"/>
      <c r="M661" s="187"/>
      <c r="N661" s="187"/>
      <c r="O661" s="187"/>
      <c r="P661" s="529"/>
      <c r="Q661" s="187"/>
      <c r="R661" s="187"/>
      <c r="S661" s="187"/>
      <c r="T661" s="187"/>
      <c r="U661" s="187"/>
      <c r="V661" s="187"/>
      <c r="W661" s="187"/>
      <c r="X661" s="530"/>
      <c r="Y661" s="187"/>
      <c r="Z661" s="187"/>
      <c r="AA661" s="530"/>
      <c r="AB661" s="187"/>
    </row>
    <row r="662" spans="2:28" x14ac:dyDescent="0.25">
      <c r="B662" s="187"/>
      <c r="C662" s="187"/>
      <c r="D662" s="187"/>
      <c r="E662" s="187"/>
      <c r="F662" s="187"/>
      <c r="G662" s="187"/>
      <c r="H662" s="531"/>
      <c r="I662" s="187"/>
      <c r="J662" s="187"/>
      <c r="K662" s="528"/>
      <c r="L662" s="187"/>
      <c r="M662" s="187"/>
      <c r="N662" s="187"/>
      <c r="O662" s="187"/>
      <c r="P662" s="529"/>
      <c r="Q662" s="187"/>
      <c r="R662" s="187"/>
      <c r="S662" s="187"/>
      <c r="T662" s="187"/>
      <c r="U662" s="187"/>
      <c r="V662" s="187"/>
      <c r="W662" s="187"/>
      <c r="X662" s="530"/>
      <c r="Y662" s="187"/>
      <c r="Z662" s="187"/>
      <c r="AA662" s="530"/>
      <c r="AB662" s="187"/>
    </row>
    <row r="663" spans="2:28" x14ac:dyDescent="0.25">
      <c r="B663" s="187"/>
      <c r="C663" s="187"/>
      <c r="D663" s="187"/>
      <c r="E663" s="187"/>
      <c r="F663" s="187"/>
      <c r="G663" s="187"/>
      <c r="H663" s="531"/>
      <c r="I663" s="187"/>
      <c r="J663" s="187"/>
      <c r="K663" s="528"/>
      <c r="L663" s="187"/>
      <c r="M663" s="187"/>
      <c r="N663" s="187"/>
      <c r="O663" s="187"/>
      <c r="P663" s="529"/>
      <c r="Q663" s="187"/>
      <c r="R663" s="187"/>
      <c r="S663" s="187"/>
      <c r="T663" s="187"/>
      <c r="U663" s="187"/>
      <c r="V663" s="187"/>
      <c r="W663" s="187"/>
      <c r="X663" s="530"/>
      <c r="Y663" s="187"/>
      <c r="Z663" s="187"/>
      <c r="AA663" s="530"/>
      <c r="AB663" s="187"/>
    </row>
    <row r="664" spans="2:28" x14ac:dyDescent="0.25">
      <c r="B664" s="187"/>
      <c r="C664" s="187"/>
      <c r="D664" s="187"/>
      <c r="E664" s="187"/>
      <c r="F664" s="187"/>
      <c r="G664" s="187"/>
      <c r="H664" s="531"/>
      <c r="I664" s="187"/>
      <c r="J664" s="187"/>
      <c r="K664" s="528"/>
      <c r="L664" s="187"/>
      <c r="M664" s="187"/>
      <c r="N664" s="187"/>
      <c r="O664" s="187"/>
      <c r="P664" s="529"/>
      <c r="Q664" s="187"/>
      <c r="R664" s="187"/>
      <c r="S664" s="187"/>
      <c r="T664" s="187"/>
      <c r="U664" s="187"/>
      <c r="V664" s="187"/>
      <c r="W664" s="187"/>
      <c r="X664" s="530"/>
      <c r="Y664" s="187"/>
      <c r="Z664" s="187"/>
      <c r="AA664" s="530"/>
      <c r="AB664" s="187"/>
    </row>
    <row r="665" spans="2:28" x14ac:dyDescent="0.25">
      <c r="B665" s="187"/>
      <c r="C665" s="187"/>
      <c r="D665" s="187"/>
      <c r="E665" s="187"/>
      <c r="F665" s="187"/>
      <c r="G665" s="187"/>
      <c r="H665" s="531"/>
      <c r="I665" s="187"/>
      <c r="J665" s="187"/>
      <c r="K665" s="528"/>
      <c r="L665" s="187"/>
      <c r="M665" s="187"/>
      <c r="N665" s="187"/>
      <c r="O665" s="187"/>
      <c r="P665" s="529"/>
      <c r="Q665" s="187"/>
      <c r="R665" s="187"/>
      <c r="S665" s="187"/>
      <c r="T665" s="187"/>
      <c r="U665" s="187"/>
      <c r="V665" s="187"/>
      <c r="W665" s="187"/>
      <c r="X665" s="530"/>
      <c r="Y665" s="187"/>
      <c r="Z665" s="187"/>
      <c r="AA665" s="530"/>
      <c r="AB665" s="187"/>
    </row>
    <row r="666" spans="2:28" x14ac:dyDescent="0.25">
      <c r="B666" s="187"/>
      <c r="C666" s="187"/>
      <c r="D666" s="187"/>
      <c r="E666" s="187"/>
      <c r="F666" s="187"/>
      <c r="G666" s="187"/>
      <c r="H666" s="531"/>
      <c r="I666" s="187"/>
      <c r="J666" s="187"/>
      <c r="K666" s="528"/>
      <c r="L666" s="187"/>
      <c r="M666" s="187"/>
      <c r="N666" s="187"/>
      <c r="O666" s="187"/>
      <c r="P666" s="529"/>
      <c r="Q666" s="187"/>
      <c r="R666" s="187"/>
      <c r="S666" s="187"/>
      <c r="T666" s="187"/>
      <c r="U666" s="187"/>
      <c r="V666" s="187"/>
      <c r="W666" s="187"/>
      <c r="X666" s="530"/>
      <c r="Y666" s="187"/>
      <c r="Z666" s="187"/>
      <c r="AA666" s="530"/>
      <c r="AB666" s="187"/>
    </row>
    <row r="667" spans="2:28" x14ac:dyDescent="0.25">
      <c r="B667" s="187"/>
      <c r="C667" s="187"/>
      <c r="D667" s="187"/>
      <c r="E667" s="187"/>
      <c r="F667" s="187"/>
      <c r="G667" s="187"/>
      <c r="H667" s="531"/>
      <c r="I667" s="187"/>
      <c r="J667" s="187"/>
      <c r="K667" s="528"/>
      <c r="L667" s="187"/>
      <c r="M667" s="187"/>
      <c r="N667" s="187"/>
      <c r="O667" s="187"/>
      <c r="P667" s="529"/>
      <c r="Q667" s="187"/>
      <c r="R667" s="187"/>
      <c r="S667" s="187"/>
      <c r="T667" s="187"/>
      <c r="U667" s="187"/>
      <c r="V667" s="187"/>
      <c r="W667" s="187"/>
      <c r="X667" s="530"/>
      <c r="Y667" s="187"/>
      <c r="Z667" s="187"/>
      <c r="AA667" s="530"/>
      <c r="AB667" s="187"/>
    </row>
    <row r="668" spans="2:28" x14ac:dyDescent="0.25">
      <c r="B668" s="187"/>
      <c r="C668" s="187"/>
      <c r="D668" s="187"/>
      <c r="E668" s="187"/>
      <c r="F668" s="187"/>
      <c r="G668" s="187"/>
      <c r="H668" s="531"/>
      <c r="I668" s="187"/>
      <c r="J668" s="187"/>
      <c r="K668" s="528"/>
      <c r="L668" s="187"/>
      <c r="M668" s="187"/>
      <c r="N668" s="187"/>
      <c r="O668" s="187"/>
      <c r="P668" s="529"/>
      <c r="Q668" s="187"/>
      <c r="R668" s="187"/>
      <c r="S668" s="187"/>
      <c r="T668" s="187"/>
      <c r="U668" s="187"/>
      <c r="V668" s="187"/>
      <c r="W668" s="187"/>
      <c r="X668" s="530"/>
      <c r="Y668" s="187"/>
      <c r="Z668" s="187"/>
      <c r="AA668" s="530"/>
      <c r="AB668" s="187"/>
    </row>
    <row r="669" spans="2:28" x14ac:dyDescent="0.25">
      <c r="B669" s="187"/>
      <c r="C669" s="187"/>
      <c r="D669" s="187"/>
      <c r="E669" s="187"/>
      <c r="F669" s="187"/>
      <c r="G669" s="187"/>
      <c r="H669" s="531"/>
      <c r="I669" s="187"/>
      <c r="J669" s="187"/>
      <c r="K669" s="528"/>
      <c r="L669" s="187"/>
      <c r="M669" s="187"/>
      <c r="N669" s="187"/>
      <c r="O669" s="187"/>
      <c r="P669" s="529"/>
      <c r="Q669" s="187"/>
      <c r="R669" s="187"/>
      <c r="S669" s="187"/>
      <c r="T669" s="187"/>
      <c r="U669" s="187"/>
      <c r="V669" s="187"/>
      <c r="W669" s="187"/>
      <c r="X669" s="530"/>
      <c r="Y669" s="187"/>
      <c r="Z669" s="187"/>
      <c r="AA669" s="530"/>
      <c r="AB669" s="187"/>
    </row>
    <row r="670" spans="2:28" x14ac:dyDescent="0.25">
      <c r="B670" s="187"/>
      <c r="C670" s="187"/>
      <c r="D670" s="187"/>
      <c r="E670" s="187"/>
      <c r="F670" s="187"/>
      <c r="G670" s="187"/>
      <c r="H670" s="531"/>
      <c r="I670" s="187"/>
      <c r="J670" s="187"/>
      <c r="K670" s="528"/>
      <c r="L670" s="187"/>
      <c r="M670" s="187"/>
      <c r="N670" s="187"/>
      <c r="O670" s="187"/>
      <c r="P670" s="529"/>
      <c r="Q670" s="187"/>
      <c r="R670" s="187"/>
      <c r="S670" s="187"/>
      <c r="T670" s="187"/>
      <c r="U670" s="187"/>
      <c r="V670" s="187"/>
      <c r="W670" s="187"/>
      <c r="X670" s="530"/>
      <c r="Y670" s="187"/>
      <c r="Z670" s="187"/>
      <c r="AA670" s="530"/>
      <c r="AB670" s="187"/>
    </row>
    <row r="671" spans="2:28" x14ac:dyDescent="0.25">
      <c r="B671" s="187"/>
      <c r="C671" s="187"/>
      <c r="D671" s="187"/>
      <c r="E671" s="187"/>
      <c r="F671" s="187"/>
      <c r="G671" s="187"/>
      <c r="H671" s="531"/>
      <c r="I671" s="187"/>
      <c r="J671" s="187"/>
      <c r="K671" s="528"/>
      <c r="L671" s="187"/>
      <c r="M671" s="187"/>
      <c r="N671" s="187"/>
      <c r="O671" s="187"/>
      <c r="P671" s="529"/>
      <c r="Q671" s="187"/>
      <c r="R671" s="187"/>
      <c r="S671" s="187"/>
      <c r="T671" s="187"/>
      <c r="U671" s="187"/>
      <c r="V671" s="187"/>
      <c r="W671" s="187"/>
      <c r="X671" s="530"/>
      <c r="Y671" s="187"/>
      <c r="Z671" s="187"/>
      <c r="AA671" s="530"/>
      <c r="AB671" s="187"/>
    </row>
    <row r="672" spans="2:28" x14ac:dyDescent="0.25">
      <c r="B672" s="187"/>
      <c r="C672" s="187"/>
      <c r="D672" s="187"/>
      <c r="E672" s="187"/>
      <c r="F672" s="187"/>
      <c r="G672" s="187"/>
      <c r="H672" s="531"/>
      <c r="I672" s="187"/>
      <c r="J672" s="187"/>
      <c r="K672" s="528"/>
      <c r="L672" s="187"/>
      <c r="M672" s="187"/>
      <c r="N672" s="187"/>
      <c r="O672" s="187"/>
      <c r="P672" s="529"/>
      <c r="Q672" s="187"/>
      <c r="R672" s="187"/>
      <c r="S672" s="187"/>
      <c r="T672" s="187"/>
      <c r="U672" s="187"/>
      <c r="V672" s="187"/>
      <c r="W672" s="187"/>
      <c r="X672" s="530"/>
      <c r="Y672" s="187"/>
      <c r="Z672" s="187"/>
      <c r="AA672" s="530"/>
      <c r="AB672" s="187"/>
    </row>
    <row r="673" spans="2:28" x14ac:dyDescent="0.25">
      <c r="B673" s="187"/>
      <c r="C673" s="187"/>
      <c r="D673" s="187"/>
      <c r="E673" s="187"/>
      <c r="F673" s="187"/>
      <c r="G673" s="187"/>
      <c r="H673" s="531"/>
      <c r="I673" s="187"/>
      <c r="J673" s="187"/>
      <c r="K673" s="528"/>
      <c r="L673" s="187"/>
      <c r="M673" s="187"/>
      <c r="N673" s="187"/>
      <c r="O673" s="187"/>
      <c r="P673" s="529"/>
      <c r="Q673" s="187"/>
      <c r="R673" s="187"/>
      <c r="S673" s="187"/>
      <c r="T673" s="187"/>
      <c r="U673" s="187"/>
      <c r="V673" s="187"/>
      <c r="W673" s="187"/>
      <c r="X673" s="530"/>
      <c r="Y673" s="187"/>
      <c r="Z673" s="187"/>
      <c r="AA673" s="530"/>
      <c r="AB673" s="187"/>
    </row>
    <row r="674" spans="2:28" x14ac:dyDescent="0.25">
      <c r="B674" s="187"/>
      <c r="C674" s="187"/>
      <c r="D674" s="187"/>
      <c r="E674" s="187"/>
      <c r="F674" s="187"/>
      <c r="G674" s="187"/>
      <c r="H674" s="531"/>
      <c r="I674" s="187"/>
      <c r="J674" s="187"/>
      <c r="K674" s="528"/>
      <c r="L674" s="187"/>
      <c r="M674" s="187"/>
      <c r="N674" s="187"/>
      <c r="O674" s="187"/>
      <c r="P674" s="529"/>
      <c r="Q674" s="187"/>
      <c r="R674" s="187"/>
      <c r="S674" s="187"/>
      <c r="T674" s="187"/>
      <c r="U674" s="187"/>
      <c r="V674" s="187"/>
      <c r="W674" s="187"/>
      <c r="X674" s="530"/>
      <c r="Y674" s="187"/>
      <c r="Z674" s="187"/>
      <c r="AA674" s="530"/>
      <c r="AB674" s="187"/>
    </row>
    <row r="675" spans="2:28" x14ac:dyDescent="0.25">
      <c r="B675" s="187"/>
      <c r="C675" s="187"/>
      <c r="D675" s="187"/>
      <c r="E675" s="187"/>
      <c r="F675" s="187"/>
      <c r="G675" s="187"/>
      <c r="H675" s="531"/>
      <c r="I675" s="187"/>
      <c r="J675" s="187"/>
      <c r="K675" s="528"/>
      <c r="L675" s="187"/>
      <c r="M675" s="187"/>
      <c r="N675" s="187"/>
      <c r="O675" s="187"/>
      <c r="P675" s="529"/>
      <c r="Q675" s="187"/>
      <c r="R675" s="187"/>
      <c r="S675" s="187"/>
      <c r="T675" s="187"/>
      <c r="U675" s="187"/>
      <c r="V675" s="187"/>
      <c r="W675" s="187"/>
      <c r="X675" s="530"/>
      <c r="Y675" s="187"/>
      <c r="Z675" s="187"/>
      <c r="AA675" s="530"/>
      <c r="AB675" s="187"/>
    </row>
    <row r="676" spans="2:28" x14ac:dyDescent="0.25">
      <c r="B676" s="187"/>
      <c r="C676" s="187"/>
      <c r="D676" s="187"/>
      <c r="E676" s="187"/>
      <c r="F676" s="187"/>
      <c r="G676" s="187"/>
      <c r="H676" s="531"/>
      <c r="I676" s="187"/>
      <c r="J676" s="187"/>
      <c r="K676" s="528"/>
      <c r="L676" s="187"/>
      <c r="M676" s="187"/>
      <c r="N676" s="187"/>
      <c r="O676" s="187"/>
      <c r="P676" s="529"/>
      <c r="Q676" s="187"/>
      <c r="R676" s="187"/>
      <c r="S676" s="187"/>
      <c r="T676" s="187"/>
      <c r="U676" s="187"/>
      <c r="V676" s="187"/>
      <c r="W676" s="187"/>
      <c r="X676" s="530"/>
      <c r="Y676" s="187"/>
      <c r="Z676" s="187"/>
      <c r="AA676" s="530"/>
      <c r="AB676" s="187"/>
    </row>
    <row r="677" spans="2:28" x14ac:dyDescent="0.25">
      <c r="B677" s="187"/>
      <c r="C677" s="187"/>
      <c r="D677" s="187"/>
      <c r="E677" s="187"/>
      <c r="F677" s="187"/>
      <c r="G677" s="187"/>
      <c r="H677" s="531"/>
      <c r="I677" s="187"/>
      <c r="J677" s="187"/>
      <c r="K677" s="528"/>
      <c r="L677" s="187"/>
      <c r="M677" s="187"/>
      <c r="N677" s="187"/>
      <c r="O677" s="187"/>
      <c r="P677" s="529"/>
      <c r="Q677" s="187"/>
      <c r="R677" s="187"/>
      <c r="S677" s="187"/>
      <c r="T677" s="187"/>
      <c r="U677" s="187"/>
      <c r="V677" s="187"/>
      <c r="W677" s="187"/>
      <c r="X677" s="530"/>
      <c r="Y677" s="187"/>
      <c r="Z677" s="187"/>
      <c r="AA677" s="530"/>
      <c r="AB677" s="187"/>
    </row>
    <row r="678" spans="2:28" x14ac:dyDescent="0.25">
      <c r="B678" s="187"/>
      <c r="C678" s="187"/>
      <c r="D678" s="187"/>
      <c r="E678" s="187"/>
      <c r="F678" s="187"/>
      <c r="G678" s="187"/>
      <c r="H678" s="531"/>
      <c r="I678" s="187"/>
      <c r="J678" s="187"/>
      <c r="K678" s="528"/>
      <c r="L678" s="187"/>
      <c r="M678" s="187"/>
      <c r="N678" s="187"/>
      <c r="O678" s="187"/>
      <c r="P678" s="529"/>
      <c r="Q678" s="187"/>
      <c r="R678" s="187"/>
      <c r="S678" s="187"/>
      <c r="T678" s="187"/>
      <c r="U678" s="187"/>
      <c r="V678" s="187"/>
      <c r="W678" s="187"/>
      <c r="X678" s="530"/>
      <c r="Y678" s="187"/>
      <c r="Z678" s="187"/>
      <c r="AA678" s="530"/>
      <c r="AB678" s="187"/>
    </row>
    <row r="679" spans="2:28" x14ac:dyDescent="0.25">
      <c r="B679" s="187"/>
      <c r="C679" s="187"/>
      <c r="D679" s="187"/>
      <c r="E679" s="187"/>
      <c r="F679" s="187"/>
      <c r="G679" s="187"/>
      <c r="H679" s="531"/>
      <c r="I679" s="187"/>
      <c r="J679" s="187"/>
      <c r="K679" s="528"/>
      <c r="L679" s="187"/>
      <c r="M679" s="187"/>
      <c r="N679" s="187"/>
      <c r="O679" s="187"/>
      <c r="P679" s="529"/>
      <c r="Q679" s="187"/>
      <c r="R679" s="187"/>
      <c r="S679" s="187"/>
      <c r="T679" s="187"/>
      <c r="U679" s="187"/>
      <c r="V679" s="187"/>
      <c r="W679" s="187"/>
      <c r="X679" s="530"/>
      <c r="Y679" s="187"/>
      <c r="Z679" s="187"/>
      <c r="AA679" s="530"/>
      <c r="AB679" s="187"/>
    </row>
    <row r="680" spans="2:28" x14ac:dyDescent="0.25">
      <c r="B680" s="187"/>
      <c r="C680" s="187"/>
      <c r="D680" s="187"/>
      <c r="E680" s="187"/>
      <c r="F680" s="187"/>
      <c r="G680" s="187"/>
      <c r="H680" s="531"/>
      <c r="I680" s="187"/>
      <c r="J680" s="187"/>
      <c r="K680" s="528"/>
      <c r="L680" s="187"/>
      <c r="M680" s="187"/>
      <c r="N680" s="187"/>
      <c r="O680" s="187"/>
      <c r="P680" s="529"/>
      <c r="Q680" s="187"/>
      <c r="R680" s="187"/>
      <c r="S680" s="187"/>
      <c r="T680" s="187"/>
      <c r="U680" s="187"/>
      <c r="V680" s="187"/>
      <c r="W680" s="187"/>
      <c r="X680" s="530"/>
      <c r="Y680" s="187"/>
      <c r="Z680" s="187"/>
      <c r="AA680" s="530"/>
      <c r="AB680" s="187"/>
    </row>
    <row r="681" spans="2:28" x14ac:dyDescent="0.25">
      <c r="B681" s="187"/>
      <c r="C681" s="187"/>
      <c r="D681" s="187"/>
      <c r="E681" s="187"/>
      <c r="F681" s="187"/>
      <c r="G681" s="187"/>
      <c r="H681" s="531"/>
      <c r="I681" s="187"/>
      <c r="J681" s="187"/>
      <c r="K681" s="528"/>
      <c r="L681" s="187"/>
      <c r="M681" s="187"/>
      <c r="N681" s="187"/>
      <c r="O681" s="187"/>
      <c r="P681" s="529"/>
      <c r="Q681" s="187"/>
      <c r="R681" s="187"/>
      <c r="S681" s="187"/>
      <c r="T681" s="187"/>
      <c r="U681" s="187"/>
      <c r="V681" s="187"/>
      <c r="W681" s="187"/>
      <c r="X681" s="530"/>
      <c r="Y681" s="187"/>
      <c r="Z681" s="187"/>
      <c r="AA681" s="530"/>
      <c r="AB681" s="187"/>
    </row>
    <row r="682" spans="2:28" x14ac:dyDescent="0.25">
      <c r="B682" s="187"/>
      <c r="C682" s="187"/>
      <c r="D682" s="187"/>
      <c r="E682" s="187"/>
      <c r="F682" s="187"/>
      <c r="G682" s="187"/>
      <c r="H682" s="531"/>
      <c r="I682" s="187"/>
      <c r="J682" s="187"/>
      <c r="K682" s="528"/>
      <c r="L682" s="187"/>
      <c r="M682" s="187"/>
      <c r="N682" s="187"/>
      <c r="O682" s="187"/>
      <c r="P682" s="529"/>
      <c r="Q682" s="187"/>
      <c r="R682" s="187"/>
      <c r="S682" s="187"/>
      <c r="T682" s="187"/>
      <c r="U682" s="187"/>
      <c r="V682" s="187"/>
      <c r="W682" s="187"/>
      <c r="X682" s="530"/>
      <c r="Y682" s="187"/>
      <c r="Z682" s="187"/>
      <c r="AA682" s="530"/>
      <c r="AB682" s="187"/>
    </row>
    <row r="683" spans="2:28" x14ac:dyDescent="0.25">
      <c r="B683" s="187"/>
      <c r="C683" s="187"/>
      <c r="D683" s="187"/>
      <c r="E683" s="187"/>
      <c r="F683" s="187"/>
      <c r="G683" s="187"/>
      <c r="H683" s="531"/>
      <c r="I683" s="187"/>
      <c r="J683" s="187"/>
      <c r="K683" s="528"/>
      <c r="L683" s="187"/>
      <c r="M683" s="187"/>
      <c r="N683" s="187"/>
      <c r="O683" s="187"/>
      <c r="P683" s="529"/>
      <c r="Q683" s="187"/>
      <c r="R683" s="187"/>
      <c r="S683" s="187"/>
      <c r="T683" s="187"/>
      <c r="U683" s="187"/>
      <c r="V683" s="187"/>
      <c r="W683" s="187"/>
      <c r="X683" s="530"/>
      <c r="Y683" s="187"/>
      <c r="Z683" s="187"/>
      <c r="AA683" s="530"/>
      <c r="AB683" s="187"/>
    </row>
    <row r="684" spans="2:28" x14ac:dyDescent="0.25">
      <c r="B684" s="187"/>
      <c r="C684" s="187"/>
      <c r="D684" s="187"/>
      <c r="E684" s="187"/>
      <c r="F684" s="187"/>
      <c r="G684" s="187"/>
      <c r="H684" s="531"/>
      <c r="I684" s="187"/>
      <c r="J684" s="187"/>
      <c r="K684" s="528"/>
      <c r="L684" s="187"/>
      <c r="M684" s="187"/>
      <c r="N684" s="187"/>
      <c r="O684" s="187"/>
      <c r="P684" s="529"/>
      <c r="Q684" s="187"/>
      <c r="R684" s="187"/>
      <c r="S684" s="187"/>
      <c r="T684" s="187"/>
      <c r="U684" s="187"/>
      <c r="V684" s="187"/>
      <c r="W684" s="187"/>
      <c r="X684" s="530"/>
      <c r="Y684" s="187"/>
      <c r="Z684" s="187"/>
      <c r="AA684" s="530"/>
      <c r="AB684" s="187"/>
    </row>
    <row r="685" spans="2:28" x14ac:dyDescent="0.25">
      <c r="B685" s="187"/>
      <c r="C685" s="187"/>
      <c r="D685" s="187"/>
      <c r="E685" s="187"/>
      <c r="F685" s="187"/>
      <c r="G685" s="187"/>
      <c r="H685" s="531"/>
      <c r="I685" s="187"/>
      <c r="J685" s="187"/>
      <c r="K685" s="528"/>
      <c r="L685" s="187"/>
      <c r="M685" s="187"/>
      <c r="N685" s="187"/>
      <c r="O685" s="187"/>
      <c r="P685" s="529"/>
      <c r="Q685" s="187"/>
      <c r="R685" s="187"/>
      <c r="S685" s="187"/>
      <c r="T685" s="187"/>
      <c r="U685" s="187"/>
      <c r="V685" s="187"/>
      <c r="W685" s="187"/>
      <c r="X685" s="530"/>
      <c r="Y685" s="187"/>
      <c r="Z685" s="187"/>
      <c r="AA685" s="530"/>
      <c r="AB685" s="187"/>
    </row>
    <row r="686" spans="2:28" x14ac:dyDescent="0.25">
      <c r="B686" s="187"/>
      <c r="C686" s="187"/>
      <c r="D686" s="187"/>
      <c r="E686" s="187"/>
      <c r="F686" s="187"/>
      <c r="G686" s="187"/>
      <c r="H686" s="531"/>
      <c r="I686" s="187"/>
      <c r="J686" s="187"/>
      <c r="K686" s="528"/>
      <c r="L686" s="187"/>
      <c r="M686" s="187"/>
      <c r="N686" s="187"/>
      <c r="O686" s="187"/>
      <c r="P686" s="529"/>
      <c r="Q686" s="187"/>
      <c r="R686" s="187"/>
      <c r="S686" s="187"/>
      <c r="T686" s="187"/>
      <c r="U686" s="187"/>
      <c r="V686" s="187"/>
      <c r="W686" s="187"/>
      <c r="X686" s="530"/>
      <c r="Y686" s="187"/>
      <c r="Z686" s="187"/>
      <c r="AA686" s="530"/>
      <c r="AB686" s="187"/>
    </row>
    <row r="687" spans="2:28" x14ac:dyDescent="0.25">
      <c r="B687" s="187"/>
      <c r="C687" s="187"/>
      <c r="D687" s="187"/>
      <c r="E687" s="187"/>
      <c r="F687" s="187"/>
      <c r="G687" s="187"/>
      <c r="H687" s="531"/>
      <c r="I687" s="187"/>
      <c r="J687" s="187"/>
      <c r="K687" s="528"/>
      <c r="L687" s="187"/>
      <c r="M687" s="187"/>
      <c r="N687" s="187"/>
      <c r="O687" s="187"/>
      <c r="P687" s="529"/>
      <c r="Q687" s="187"/>
      <c r="R687" s="187"/>
      <c r="S687" s="187"/>
      <c r="T687" s="187"/>
      <c r="U687" s="187"/>
      <c r="V687" s="187"/>
      <c r="W687" s="187"/>
      <c r="X687" s="530"/>
      <c r="Y687" s="187"/>
      <c r="Z687" s="187"/>
      <c r="AA687" s="530"/>
      <c r="AB687" s="187"/>
    </row>
  </sheetData>
  <mergeCells count="354">
    <mergeCell ref="AA2:AB5"/>
    <mergeCell ref="F3:T4"/>
    <mergeCell ref="U3:V3"/>
    <mergeCell ref="W3:Z3"/>
    <mergeCell ref="U4:V4"/>
    <mergeCell ref="W4:Z4"/>
    <mergeCell ref="F5:T5"/>
    <mergeCell ref="K8:K10"/>
    <mergeCell ref="L8:L10"/>
    <mergeCell ref="M8:M10"/>
    <mergeCell ref="N8:N10"/>
    <mergeCell ref="O8:O10"/>
    <mergeCell ref="P8:P10"/>
    <mergeCell ref="U5:Z5"/>
    <mergeCell ref="B8:B10"/>
    <mergeCell ref="C8:C10"/>
    <mergeCell ref="D8:D10"/>
    <mergeCell ref="E8:E10"/>
    <mergeCell ref="F8:F10"/>
    <mergeCell ref="G8:G10"/>
    <mergeCell ref="H8:H10"/>
    <mergeCell ref="I8:I10"/>
    <mergeCell ref="J8:J10"/>
    <mergeCell ref="B2:E5"/>
    <mergeCell ref="F2:T2"/>
    <mergeCell ref="U2:Z2"/>
    <mergeCell ref="W8:AA8"/>
    <mergeCell ref="AB8:AB10"/>
    <mergeCell ref="W9:W10"/>
    <mergeCell ref="X9:X10"/>
    <mergeCell ref="Y9:Y10"/>
    <mergeCell ref="Z9:Z10"/>
    <mergeCell ref="AA9:AA10"/>
    <mergeCell ref="Q8:Q10"/>
    <mergeCell ref="R8:R10"/>
    <mergeCell ref="S8:S10"/>
    <mergeCell ref="T8:T10"/>
    <mergeCell ref="U8:U10"/>
    <mergeCell ref="V8:V10"/>
    <mergeCell ref="B11:B336"/>
    <mergeCell ref="C11:C335"/>
    <mergeCell ref="D11:D335"/>
    <mergeCell ref="E11:E16"/>
    <mergeCell ref="F11:F16"/>
    <mergeCell ref="G11:G16"/>
    <mergeCell ref="E20:E22"/>
    <mergeCell ref="F20:F22"/>
    <mergeCell ref="G20:G22"/>
    <mergeCell ref="H11:H16"/>
    <mergeCell ref="N12:N13"/>
    <mergeCell ref="P12:P13"/>
    <mergeCell ref="E17:E19"/>
    <mergeCell ref="F17:F19"/>
    <mergeCell ref="G17:G19"/>
    <mergeCell ref="H17:H19"/>
    <mergeCell ref="N18:N19"/>
    <mergeCell ref="P18:P19"/>
    <mergeCell ref="W18:W19"/>
    <mergeCell ref="X18:X19"/>
    <mergeCell ref="Y18:Y19"/>
    <mergeCell ref="Z18:Z19"/>
    <mergeCell ref="AA18:AA19"/>
    <mergeCell ref="AB18:AB19"/>
    <mergeCell ref="Q18:Q19"/>
    <mergeCell ref="R18:R19"/>
    <mergeCell ref="S18:S19"/>
    <mergeCell ref="T18:T19"/>
    <mergeCell ref="U18:U19"/>
    <mergeCell ref="V18:V19"/>
    <mergeCell ref="Z20:Z22"/>
    <mergeCell ref="AA20:AA22"/>
    <mergeCell ref="AB20:AB22"/>
    <mergeCell ref="E23:E32"/>
    <mergeCell ref="F23:F30"/>
    <mergeCell ref="G23:G30"/>
    <mergeCell ref="H23:H30"/>
    <mergeCell ref="N23:N25"/>
    <mergeCell ref="O23:O25"/>
    <mergeCell ref="P23:P25"/>
    <mergeCell ref="T20:T22"/>
    <mergeCell ref="U20:U22"/>
    <mergeCell ref="V20:V22"/>
    <mergeCell ref="W20:W22"/>
    <mergeCell ref="X20:X22"/>
    <mergeCell ref="Y20:Y22"/>
    <mergeCell ref="H20:H22"/>
    <mergeCell ref="N20:N22"/>
    <mergeCell ref="P20:P22"/>
    <mergeCell ref="Q20:Q22"/>
    <mergeCell ref="R20:R22"/>
    <mergeCell ref="S20:S22"/>
    <mergeCell ref="W23:W25"/>
    <mergeCell ref="X23:X25"/>
    <mergeCell ref="Y23:Y25"/>
    <mergeCell ref="Z23:Z25"/>
    <mergeCell ref="AA23:AA25"/>
    <mergeCell ref="AB23:AB25"/>
    <mergeCell ref="Q23:Q25"/>
    <mergeCell ref="R23:R25"/>
    <mergeCell ref="S23:S25"/>
    <mergeCell ref="T23:T25"/>
    <mergeCell ref="U23:U25"/>
    <mergeCell ref="V23:V25"/>
    <mergeCell ref="Z26:Z27"/>
    <mergeCell ref="AA26:AA27"/>
    <mergeCell ref="AB26:AB27"/>
    <mergeCell ref="F31:F32"/>
    <mergeCell ref="G31:G32"/>
    <mergeCell ref="H31:H32"/>
    <mergeCell ref="N31:N32"/>
    <mergeCell ref="P31:P32"/>
    <mergeCell ref="Q31:Q32"/>
    <mergeCell ref="R31:R32"/>
    <mergeCell ref="T26:T27"/>
    <mergeCell ref="U26:U27"/>
    <mergeCell ref="V26:V27"/>
    <mergeCell ref="W26:W27"/>
    <mergeCell ref="X26:X27"/>
    <mergeCell ref="Y26:Y27"/>
    <mergeCell ref="N26:N27"/>
    <mergeCell ref="O26:O27"/>
    <mergeCell ref="P26:P27"/>
    <mergeCell ref="Q26:Q27"/>
    <mergeCell ref="R26:R27"/>
    <mergeCell ref="S26:S27"/>
    <mergeCell ref="Y31:Y32"/>
    <mergeCell ref="Z31:Z32"/>
    <mergeCell ref="AA31:AA32"/>
    <mergeCell ref="AB31:AB32"/>
    <mergeCell ref="E34:E36"/>
    <mergeCell ref="F34:F36"/>
    <mergeCell ref="G34:G36"/>
    <mergeCell ref="H34:H36"/>
    <mergeCell ref="W34:W36"/>
    <mergeCell ref="X34:X36"/>
    <mergeCell ref="S31:S32"/>
    <mergeCell ref="T31:T32"/>
    <mergeCell ref="U31:U32"/>
    <mergeCell ref="V31:V32"/>
    <mergeCell ref="W31:W32"/>
    <mergeCell ref="X31:X32"/>
    <mergeCell ref="U35:U36"/>
    <mergeCell ref="V35:V36"/>
    <mergeCell ref="AB35:AB36"/>
    <mergeCell ref="E37:E300"/>
    <mergeCell ref="F37:F300"/>
    <mergeCell ref="G37:G300"/>
    <mergeCell ref="H37:H300"/>
    <mergeCell ref="N37:N76"/>
    <mergeCell ref="O37:O41"/>
    <mergeCell ref="P37:P76"/>
    <mergeCell ref="Y34:Y36"/>
    <mergeCell ref="Z34:Z36"/>
    <mergeCell ref="AA34:AA36"/>
    <mergeCell ref="M35:M36"/>
    <mergeCell ref="N35:N36"/>
    <mergeCell ref="P35:P36"/>
    <mergeCell ref="Q35:Q36"/>
    <mergeCell ref="R35:R36"/>
    <mergeCell ref="S35:S36"/>
    <mergeCell ref="T35:T36"/>
    <mergeCell ref="Z37:Z76"/>
    <mergeCell ref="AA37:AA76"/>
    <mergeCell ref="AB37:AB76"/>
    <mergeCell ref="Q37:Q76"/>
    <mergeCell ref="R37:R76"/>
    <mergeCell ref="S37:S76"/>
    <mergeCell ref="T37:T76"/>
    <mergeCell ref="U37:U76"/>
    <mergeCell ref="V37:V76"/>
    <mergeCell ref="O42:O51"/>
    <mergeCell ref="O52:O66"/>
    <mergeCell ref="O67:O76"/>
    <mergeCell ref="N77:N126"/>
    <mergeCell ref="O77:O126"/>
    <mergeCell ref="P77:P126"/>
    <mergeCell ref="W37:W76"/>
    <mergeCell ref="X37:X76"/>
    <mergeCell ref="Y37:Y76"/>
    <mergeCell ref="W77:W126"/>
    <mergeCell ref="X77:X126"/>
    <mergeCell ref="Y77:Y126"/>
    <mergeCell ref="Z77:Z126"/>
    <mergeCell ref="AA77:AA126"/>
    <mergeCell ref="AB77:AB126"/>
    <mergeCell ref="Q77:Q126"/>
    <mergeCell ref="R77:R126"/>
    <mergeCell ref="S77:S126"/>
    <mergeCell ref="T77:T126"/>
    <mergeCell ref="U77:U126"/>
    <mergeCell ref="V77:V126"/>
    <mergeCell ref="Z127:Z236"/>
    <mergeCell ref="AA127:AA236"/>
    <mergeCell ref="AB127:AB236"/>
    <mergeCell ref="N237:N285"/>
    <mergeCell ref="O237:O285"/>
    <mergeCell ref="P237:P285"/>
    <mergeCell ref="Q237:Q285"/>
    <mergeCell ref="R237:R285"/>
    <mergeCell ref="S237:S285"/>
    <mergeCell ref="T237:T285"/>
    <mergeCell ref="T127:T236"/>
    <mergeCell ref="U127:U236"/>
    <mergeCell ref="V127:V236"/>
    <mergeCell ref="W127:W236"/>
    <mergeCell ref="X127:X236"/>
    <mergeCell ref="Y127:Y236"/>
    <mergeCell ref="N127:N236"/>
    <mergeCell ref="O127:O236"/>
    <mergeCell ref="P127:P236"/>
    <mergeCell ref="Q127:Q236"/>
    <mergeCell ref="R127:R236"/>
    <mergeCell ref="S127:S236"/>
    <mergeCell ref="AA237:AA285"/>
    <mergeCell ref="AB237:AB285"/>
    <mergeCell ref="N286:N300"/>
    <mergeCell ref="O286:O300"/>
    <mergeCell ref="P286:P300"/>
    <mergeCell ref="Q286:Q300"/>
    <mergeCell ref="R286:R300"/>
    <mergeCell ref="S286:S300"/>
    <mergeCell ref="T286:T300"/>
    <mergeCell ref="U286:U300"/>
    <mergeCell ref="U237:U285"/>
    <mergeCell ref="V237:V285"/>
    <mergeCell ref="W237:W285"/>
    <mergeCell ref="X237:X285"/>
    <mergeCell ref="Y237:Y285"/>
    <mergeCell ref="Z237:Z285"/>
    <mergeCell ref="AB286:AB300"/>
    <mergeCell ref="E301:E329"/>
    <mergeCell ref="F301:F305"/>
    <mergeCell ref="G301:G305"/>
    <mergeCell ref="H301:H305"/>
    <mergeCell ref="N301:N302"/>
    <mergeCell ref="O301:O302"/>
    <mergeCell ref="P301:P302"/>
    <mergeCell ref="Q301:Q302"/>
    <mergeCell ref="R301:R302"/>
    <mergeCell ref="V286:V300"/>
    <mergeCell ref="W286:W300"/>
    <mergeCell ref="X286:X300"/>
    <mergeCell ref="Y286:Y300"/>
    <mergeCell ref="Z286:Z300"/>
    <mergeCell ref="AA286:AA300"/>
    <mergeCell ref="Y301:Y302"/>
    <mergeCell ref="Z301:Z302"/>
    <mergeCell ref="AA301:AA302"/>
    <mergeCell ref="AB301:AB302"/>
    <mergeCell ref="N303:N305"/>
    <mergeCell ref="O303:O305"/>
    <mergeCell ref="P303:P305"/>
    <mergeCell ref="Q303:Q305"/>
    <mergeCell ref="R303:R305"/>
    <mergeCell ref="S303:S305"/>
    <mergeCell ref="S301:S302"/>
    <mergeCell ref="T301:T302"/>
    <mergeCell ref="U301:U302"/>
    <mergeCell ref="V301:V302"/>
    <mergeCell ref="W301:W302"/>
    <mergeCell ref="X301:X302"/>
    <mergeCell ref="R313:R316"/>
    <mergeCell ref="S313:S316"/>
    <mergeCell ref="T313:T316"/>
    <mergeCell ref="U313:U316"/>
    <mergeCell ref="Z303:Z305"/>
    <mergeCell ref="AA303:AA305"/>
    <mergeCell ref="AB303:AB305"/>
    <mergeCell ref="G306:G309"/>
    <mergeCell ref="H306:H309"/>
    <mergeCell ref="G310:G329"/>
    <mergeCell ref="H310:H329"/>
    <mergeCell ref="N313:N316"/>
    <mergeCell ref="O313:O316"/>
    <mergeCell ref="T303:T305"/>
    <mergeCell ref="U303:U305"/>
    <mergeCell ref="V303:V305"/>
    <mergeCell ref="W303:W305"/>
    <mergeCell ref="X303:X305"/>
    <mergeCell ref="Y303:Y305"/>
    <mergeCell ref="W317:W321"/>
    <mergeCell ref="X317:X321"/>
    <mergeCell ref="Y317:Y321"/>
    <mergeCell ref="Z317:Z321"/>
    <mergeCell ref="AA317:AA321"/>
    <mergeCell ref="AB317:AB321"/>
    <mergeCell ref="AB313:AB316"/>
    <mergeCell ref="N317:N321"/>
    <mergeCell ref="O317:O321"/>
    <mergeCell ref="P317:P321"/>
    <mergeCell ref="Q317:Q321"/>
    <mergeCell ref="R317:R321"/>
    <mergeCell ref="S317:S321"/>
    <mergeCell ref="T317:T321"/>
    <mergeCell ref="U317:U321"/>
    <mergeCell ref="V317:V321"/>
    <mergeCell ref="V313:V316"/>
    <mergeCell ref="W313:W316"/>
    <mergeCell ref="X313:X316"/>
    <mergeCell ref="Y313:Y316"/>
    <mergeCell ref="Z313:Z316"/>
    <mergeCell ref="AA313:AA316"/>
    <mergeCell ref="P313:P316"/>
    <mergeCell ref="Q313:Q316"/>
    <mergeCell ref="Z322:Z325"/>
    <mergeCell ref="AA322:AA325"/>
    <mergeCell ref="AB322:AB325"/>
    <mergeCell ref="N326:N329"/>
    <mergeCell ref="O326:O329"/>
    <mergeCell ref="P326:P329"/>
    <mergeCell ref="Q326:Q329"/>
    <mergeCell ref="R326:R329"/>
    <mergeCell ref="S326:S329"/>
    <mergeCell ref="T326:T329"/>
    <mergeCell ref="T322:T325"/>
    <mergeCell ref="U322:U325"/>
    <mergeCell ref="V322:V325"/>
    <mergeCell ref="W322:W325"/>
    <mergeCell ref="X322:X325"/>
    <mergeCell ref="Y322:Y325"/>
    <mergeCell ref="N322:N325"/>
    <mergeCell ref="O322:O325"/>
    <mergeCell ref="P322:P325"/>
    <mergeCell ref="Q322:Q325"/>
    <mergeCell ref="R322:R325"/>
    <mergeCell ref="S322:S325"/>
    <mergeCell ref="AA326:AA329"/>
    <mergeCell ref="AB326:AB329"/>
    <mergeCell ref="E331:E335"/>
    <mergeCell ref="F331:F335"/>
    <mergeCell ref="G331:G335"/>
    <mergeCell ref="H331:H335"/>
    <mergeCell ref="N331:N334"/>
    <mergeCell ref="O331:O334"/>
    <mergeCell ref="P331:P334"/>
    <mergeCell ref="Q331:Q335"/>
    <mergeCell ref="U326:U329"/>
    <mergeCell ref="V326:V329"/>
    <mergeCell ref="W326:W329"/>
    <mergeCell ref="X326:X329"/>
    <mergeCell ref="Y326:Y329"/>
    <mergeCell ref="Z326:Z329"/>
    <mergeCell ref="F310:F329"/>
    <mergeCell ref="X331:X335"/>
    <mergeCell ref="Y331:Y335"/>
    <mergeCell ref="Z331:Z335"/>
    <mergeCell ref="AA331:AA335"/>
    <mergeCell ref="AB331:AB335"/>
    <mergeCell ref="R331:R335"/>
    <mergeCell ref="S331:S335"/>
    <mergeCell ref="T331:T335"/>
    <mergeCell ref="U331:U335"/>
    <mergeCell ref="V331:V335"/>
    <mergeCell ref="W331:W335"/>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32"/>
  <sheetViews>
    <sheetView topLeftCell="A10" zoomScale="77" zoomScaleNormal="77" workbookViewId="0">
      <pane xSplit="9" topLeftCell="M1" activePane="topRight" state="frozen"/>
      <selection activeCell="A8" sqref="A8"/>
      <selection pane="topRight" activeCell="E9" sqref="E9:E20"/>
    </sheetView>
  </sheetViews>
  <sheetFormatPr baseColWidth="10" defaultRowHeight="15" x14ac:dyDescent="0.25"/>
  <cols>
    <col min="1" max="1" width="2.28515625" customWidth="1"/>
    <col min="2" max="2" width="18.7109375" customWidth="1"/>
    <col min="3" max="6" width="18.140625" customWidth="1"/>
    <col min="7" max="7" width="29.42578125" customWidth="1"/>
    <col min="8" max="8" width="25.85546875" customWidth="1"/>
    <col min="9" max="9" width="29.14062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2" width="13.42578125" customWidth="1"/>
    <col min="23" max="23" width="44.7109375" bestFit="1" customWidth="1"/>
    <col min="24" max="24" width="18.42578125" bestFit="1" customWidth="1"/>
    <col min="25" max="25" width="34.28515625" customWidth="1"/>
    <col min="26" max="26" width="28" bestFit="1" customWidth="1"/>
    <col min="27" max="27" width="13.42578125" customWidth="1"/>
    <col min="28" max="28" width="20.42578125" customWidth="1"/>
  </cols>
  <sheetData>
    <row r="2" spans="2:28" ht="28.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28" ht="33.7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28" ht="41.25" customHeight="1" thickBot="1" x14ac:dyDescent="0.3">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ht="15" customHeight="1" x14ac:dyDescent="0.25">
      <c r="B6" s="709" t="s">
        <v>23</v>
      </c>
      <c r="C6" s="712" t="s">
        <v>6</v>
      </c>
      <c r="D6" s="712" t="s">
        <v>28</v>
      </c>
      <c r="E6" s="712" t="s">
        <v>25</v>
      </c>
      <c r="F6" s="706" t="s">
        <v>29</v>
      </c>
      <c r="G6" s="712" t="s">
        <v>7</v>
      </c>
      <c r="H6" s="706" t="s">
        <v>22</v>
      </c>
      <c r="I6" s="827" t="s">
        <v>8</v>
      </c>
      <c r="J6" s="828"/>
      <c r="K6" s="828"/>
      <c r="L6" s="828"/>
      <c r="M6" s="829"/>
      <c r="N6" s="563" t="s">
        <v>30</v>
      </c>
      <c r="O6" s="563" t="s">
        <v>9</v>
      </c>
      <c r="P6" s="563" t="s">
        <v>10</v>
      </c>
      <c r="Q6" s="563" t="s">
        <v>37</v>
      </c>
      <c r="R6" s="563" t="s">
        <v>38</v>
      </c>
      <c r="S6" s="563" t="s">
        <v>11</v>
      </c>
      <c r="T6" s="563" t="s">
        <v>12</v>
      </c>
      <c r="U6" s="563" t="s">
        <v>13</v>
      </c>
      <c r="V6" s="563" t="s">
        <v>14</v>
      </c>
      <c r="W6" s="821" t="s">
        <v>15</v>
      </c>
      <c r="X6" s="822"/>
      <c r="Y6" s="822"/>
      <c r="Z6" s="822"/>
      <c r="AA6" s="823"/>
      <c r="AB6" s="569" t="s">
        <v>16</v>
      </c>
    </row>
    <row r="7" spans="2:28" ht="24.75" customHeight="1" x14ac:dyDescent="0.25">
      <c r="B7" s="710"/>
      <c r="C7" s="713"/>
      <c r="D7" s="713"/>
      <c r="E7" s="713"/>
      <c r="F7" s="707"/>
      <c r="G7" s="713"/>
      <c r="H7" s="707"/>
      <c r="I7" s="5"/>
      <c r="J7" s="5"/>
      <c r="K7" s="5"/>
      <c r="L7" s="5" t="s">
        <v>27</v>
      </c>
      <c r="M7" s="572" t="s">
        <v>17</v>
      </c>
      <c r="N7" s="564"/>
      <c r="O7" s="564"/>
      <c r="P7" s="564"/>
      <c r="Q7" s="564"/>
      <c r="R7" s="564"/>
      <c r="S7" s="564"/>
      <c r="T7" s="564"/>
      <c r="U7" s="564"/>
      <c r="V7" s="564"/>
      <c r="W7" s="704" t="s">
        <v>36</v>
      </c>
      <c r="X7" s="704" t="s">
        <v>32</v>
      </c>
      <c r="Y7" s="704" t="s">
        <v>33</v>
      </c>
      <c r="Z7" s="704" t="s">
        <v>34</v>
      </c>
      <c r="AA7" s="704" t="s">
        <v>35</v>
      </c>
      <c r="AB7" s="570"/>
    </row>
    <row r="8" spans="2:28" ht="103.5" customHeight="1" x14ac:dyDescent="0.25">
      <c r="B8" s="825"/>
      <c r="C8" s="826"/>
      <c r="D8" s="826"/>
      <c r="E8" s="826"/>
      <c r="F8" s="713"/>
      <c r="G8" s="826"/>
      <c r="H8" s="713"/>
      <c r="I8" s="5" t="s">
        <v>31</v>
      </c>
      <c r="J8" s="5" t="s">
        <v>18</v>
      </c>
      <c r="K8" s="5" t="s">
        <v>19</v>
      </c>
      <c r="L8" s="5" t="s">
        <v>20</v>
      </c>
      <c r="M8" s="565"/>
      <c r="N8" s="565"/>
      <c r="O8" s="565"/>
      <c r="P8" s="565"/>
      <c r="Q8" s="565"/>
      <c r="R8" s="565"/>
      <c r="S8" s="565"/>
      <c r="T8" s="565"/>
      <c r="U8" s="565"/>
      <c r="V8" s="565"/>
      <c r="W8" s="824"/>
      <c r="X8" s="824"/>
      <c r="Y8" s="824"/>
      <c r="Z8" s="824"/>
      <c r="AA8" s="824"/>
      <c r="AB8" s="570"/>
    </row>
    <row r="9" spans="2:28" ht="103.5" customHeight="1" x14ac:dyDescent="0.25">
      <c r="B9" s="335"/>
      <c r="C9" s="336"/>
      <c r="D9" s="795" t="s">
        <v>504</v>
      </c>
      <c r="E9" s="795" t="s">
        <v>505</v>
      </c>
      <c r="F9" s="337"/>
      <c r="G9" s="817" t="s">
        <v>506</v>
      </c>
      <c r="H9" s="807">
        <v>0.5</v>
      </c>
      <c r="I9" s="802" t="s">
        <v>507</v>
      </c>
      <c r="J9" s="802" t="s">
        <v>508</v>
      </c>
      <c r="K9" s="802" t="s">
        <v>509</v>
      </c>
      <c r="L9" s="813">
        <v>0.98</v>
      </c>
      <c r="M9" s="815"/>
      <c r="N9" s="802" t="s">
        <v>510</v>
      </c>
      <c r="O9" s="802" t="s">
        <v>511</v>
      </c>
      <c r="P9" s="813">
        <v>0.25</v>
      </c>
      <c r="Q9" s="811">
        <v>44564</v>
      </c>
      <c r="R9" s="811">
        <v>44926</v>
      </c>
      <c r="S9" s="813">
        <v>0.25</v>
      </c>
      <c r="T9" s="813">
        <v>0.25</v>
      </c>
      <c r="U9" s="813">
        <v>0.25</v>
      </c>
      <c r="V9" s="813">
        <v>0.25</v>
      </c>
      <c r="W9" s="338" t="s">
        <v>96</v>
      </c>
      <c r="X9" s="339" t="s">
        <v>512</v>
      </c>
      <c r="Y9" s="340"/>
      <c r="Z9" s="341">
        <v>47029800</v>
      </c>
      <c r="AA9" s="802" t="s">
        <v>61</v>
      </c>
      <c r="AB9" s="342" t="s">
        <v>513</v>
      </c>
    </row>
    <row r="10" spans="2:28" ht="112.5" customHeight="1" x14ac:dyDescent="0.25">
      <c r="B10" s="804" t="s">
        <v>514</v>
      </c>
      <c r="C10" s="795" t="s">
        <v>515</v>
      </c>
      <c r="D10" s="796"/>
      <c r="E10" s="796"/>
      <c r="F10" s="795"/>
      <c r="G10" s="818"/>
      <c r="H10" s="819"/>
      <c r="I10" s="803"/>
      <c r="J10" s="803"/>
      <c r="K10" s="803"/>
      <c r="L10" s="814"/>
      <c r="M10" s="816"/>
      <c r="N10" s="803"/>
      <c r="O10" s="803"/>
      <c r="P10" s="814"/>
      <c r="Q10" s="812"/>
      <c r="R10" s="812"/>
      <c r="S10" s="814"/>
      <c r="T10" s="814"/>
      <c r="U10" s="814"/>
      <c r="V10" s="814"/>
      <c r="W10" s="338" t="s">
        <v>516</v>
      </c>
      <c r="X10" s="339" t="s">
        <v>512</v>
      </c>
      <c r="Y10" s="340"/>
      <c r="Z10" s="341">
        <v>55000000</v>
      </c>
      <c r="AA10" s="803"/>
      <c r="AB10" s="342" t="s">
        <v>513</v>
      </c>
    </row>
    <row r="11" spans="2:28" ht="195" customHeight="1" x14ac:dyDescent="0.25">
      <c r="B11" s="805"/>
      <c r="C11" s="796"/>
      <c r="D11" s="796"/>
      <c r="E11" s="796"/>
      <c r="F11" s="796"/>
      <c r="G11" s="808"/>
      <c r="H11" s="820"/>
      <c r="I11" s="343" t="s">
        <v>517</v>
      </c>
      <c r="J11" s="343" t="s">
        <v>518</v>
      </c>
      <c r="K11" s="344" t="s">
        <v>519</v>
      </c>
      <c r="L11" s="345">
        <v>0.93</v>
      </c>
      <c r="M11" s="346"/>
      <c r="N11" s="347" t="s">
        <v>520</v>
      </c>
      <c r="O11" s="342" t="s">
        <v>521</v>
      </c>
      <c r="P11" s="345">
        <v>0.25</v>
      </c>
      <c r="Q11" s="348">
        <v>44564</v>
      </c>
      <c r="R11" s="348">
        <v>44926</v>
      </c>
      <c r="S11" s="345">
        <v>0.25</v>
      </c>
      <c r="T11" s="345">
        <v>0.25</v>
      </c>
      <c r="U11" s="345">
        <v>0.25</v>
      </c>
      <c r="V11" s="345">
        <v>0.25</v>
      </c>
      <c r="W11" s="343"/>
      <c r="X11" s="339" t="s">
        <v>512</v>
      </c>
      <c r="Y11" s="342" t="s">
        <v>522</v>
      </c>
      <c r="Z11" s="342"/>
      <c r="AA11" s="802" t="s">
        <v>61</v>
      </c>
      <c r="AB11" s="349" t="s">
        <v>513</v>
      </c>
    </row>
    <row r="12" spans="2:28" ht="195" customHeight="1" x14ac:dyDescent="0.25">
      <c r="B12" s="805"/>
      <c r="C12" s="796"/>
      <c r="D12" s="796"/>
      <c r="E12" s="796"/>
      <c r="F12" s="796"/>
      <c r="G12" s="806" t="s">
        <v>523</v>
      </c>
      <c r="H12" s="807">
        <v>0.5</v>
      </c>
      <c r="I12" s="343" t="s">
        <v>524</v>
      </c>
      <c r="J12" s="343" t="s">
        <v>525</v>
      </c>
      <c r="K12" s="343" t="s">
        <v>50</v>
      </c>
      <c r="L12" s="345">
        <v>0.85</v>
      </c>
      <c r="M12" s="346"/>
      <c r="N12" s="347" t="s">
        <v>526</v>
      </c>
      <c r="O12" s="347" t="s">
        <v>527</v>
      </c>
      <c r="P12" s="345">
        <v>0.25</v>
      </c>
      <c r="Q12" s="348">
        <v>44565</v>
      </c>
      <c r="R12" s="348">
        <v>44927</v>
      </c>
      <c r="S12" s="345">
        <v>0.25</v>
      </c>
      <c r="T12" s="345">
        <v>0.25</v>
      </c>
      <c r="U12" s="345">
        <v>0.25</v>
      </c>
      <c r="V12" s="345">
        <v>0.25</v>
      </c>
      <c r="W12" s="347" t="s">
        <v>528</v>
      </c>
      <c r="X12" s="339" t="s">
        <v>512</v>
      </c>
      <c r="Y12" s="350"/>
      <c r="Z12" s="351">
        <v>65000000</v>
      </c>
      <c r="AA12" s="803"/>
      <c r="AB12" s="349" t="s">
        <v>513</v>
      </c>
    </row>
    <row r="13" spans="2:28" ht="195" customHeight="1" thickBot="1" x14ac:dyDescent="0.3">
      <c r="B13" s="805"/>
      <c r="C13" s="796"/>
      <c r="D13" s="796"/>
      <c r="E13" s="796"/>
      <c r="F13" s="796"/>
      <c r="G13" s="806"/>
      <c r="H13" s="808"/>
      <c r="I13" s="343" t="s">
        <v>529</v>
      </c>
      <c r="J13" s="343" t="s">
        <v>530</v>
      </c>
      <c r="K13" s="343" t="s">
        <v>50</v>
      </c>
      <c r="L13" s="345">
        <v>0.94</v>
      </c>
      <c r="M13" s="346"/>
      <c r="N13" s="347" t="s">
        <v>531</v>
      </c>
      <c r="O13" s="347" t="s">
        <v>532</v>
      </c>
      <c r="P13" s="345">
        <v>0.25</v>
      </c>
      <c r="Q13" s="352">
        <v>44805</v>
      </c>
      <c r="R13" s="352">
        <v>44834</v>
      </c>
      <c r="S13" s="353"/>
      <c r="T13" s="353"/>
      <c r="U13" s="354">
        <v>1</v>
      </c>
      <c r="V13" s="353"/>
      <c r="W13" s="353"/>
      <c r="X13" s="339" t="s">
        <v>512</v>
      </c>
      <c r="Y13" s="342" t="s">
        <v>522</v>
      </c>
      <c r="Z13" s="355"/>
      <c r="AA13" s="356" t="s">
        <v>61</v>
      </c>
      <c r="AB13" s="349" t="s">
        <v>513</v>
      </c>
    </row>
    <row r="14" spans="2:28" ht="65.25" customHeight="1" x14ac:dyDescent="0.25">
      <c r="B14" s="805"/>
      <c r="C14" s="796"/>
      <c r="D14" s="796"/>
      <c r="E14" s="796"/>
      <c r="F14" s="796"/>
      <c r="G14" s="786" t="s">
        <v>533</v>
      </c>
      <c r="H14" s="809">
        <v>1</v>
      </c>
      <c r="I14" s="786" t="s">
        <v>534</v>
      </c>
      <c r="J14" s="786" t="s">
        <v>535</v>
      </c>
      <c r="K14" s="786" t="s">
        <v>536</v>
      </c>
      <c r="L14" s="788">
        <v>0.94</v>
      </c>
      <c r="M14" s="790"/>
      <c r="N14" s="357" t="s">
        <v>537</v>
      </c>
      <c r="O14" s="357" t="s">
        <v>538</v>
      </c>
      <c r="P14" s="358">
        <v>0.33329999999999999</v>
      </c>
      <c r="Q14" s="359">
        <v>44565</v>
      </c>
      <c r="R14" s="359">
        <v>44651</v>
      </c>
      <c r="S14" s="358">
        <v>1</v>
      </c>
      <c r="T14" s="358"/>
      <c r="U14" s="360"/>
      <c r="V14" s="360"/>
      <c r="W14" s="360"/>
      <c r="X14" s="361" t="s">
        <v>512</v>
      </c>
      <c r="Y14" s="362" t="s">
        <v>522</v>
      </c>
      <c r="Z14" s="357"/>
      <c r="AA14" s="363"/>
      <c r="AB14" s="364" t="s">
        <v>513</v>
      </c>
    </row>
    <row r="15" spans="2:28" ht="121.5" customHeight="1" x14ac:dyDescent="0.25">
      <c r="B15" s="805"/>
      <c r="C15" s="796"/>
      <c r="D15" s="796"/>
      <c r="E15" s="796"/>
      <c r="F15" s="796"/>
      <c r="G15" s="787"/>
      <c r="H15" s="810"/>
      <c r="I15" s="787"/>
      <c r="J15" s="787"/>
      <c r="K15" s="787"/>
      <c r="L15" s="789"/>
      <c r="M15" s="791"/>
      <c r="N15" s="360" t="s">
        <v>539</v>
      </c>
      <c r="O15" s="357" t="s">
        <v>540</v>
      </c>
      <c r="P15" s="358">
        <v>0.33329999999999999</v>
      </c>
      <c r="Q15" s="359">
        <v>44565</v>
      </c>
      <c r="R15" s="359">
        <v>44651</v>
      </c>
      <c r="S15" s="358">
        <v>1</v>
      </c>
      <c r="T15" s="358"/>
      <c r="U15" s="360"/>
      <c r="V15" s="360"/>
      <c r="W15" s="360"/>
      <c r="X15" s="361" t="s">
        <v>512</v>
      </c>
      <c r="Y15" s="362" t="s">
        <v>522</v>
      </c>
      <c r="Z15" s="357"/>
      <c r="AA15" s="792" t="s">
        <v>61</v>
      </c>
      <c r="AB15" s="364" t="s">
        <v>513</v>
      </c>
    </row>
    <row r="16" spans="2:28" ht="121.5" customHeight="1" x14ac:dyDescent="0.25">
      <c r="B16" s="805"/>
      <c r="C16" s="796"/>
      <c r="D16" s="796"/>
      <c r="E16" s="796"/>
      <c r="F16" s="796"/>
      <c r="G16" s="787"/>
      <c r="H16" s="810"/>
      <c r="I16" s="787"/>
      <c r="J16" s="787"/>
      <c r="K16" s="787"/>
      <c r="L16" s="789"/>
      <c r="M16" s="791"/>
      <c r="N16" s="365" t="s">
        <v>541</v>
      </c>
      <c r="O16" s="366" t="s">
        <v>542</v>
      </c>
      <c r="P16" s="367">
        <v>0.33329999999999999</v>
      </c>
      <c r="Q16" s="368">
        <v>44566</v>
      </c>
      <c r="R16" s="369">
        <v>44742</v>
      </c>
      <c r="S16" s="370"/>
      <c r="T16" s="370">
        <v>1</v>
      </c>
      <c r="U16" s="365"/>
      <c r="V16" s="365"/>
      <c r="W16" s="365"/>
      <c r="X16" s="371" t="s">
        <v>512</v>
      </c>
      <c r="Y16" s="366"/>
      <c r="Z16" s="366"/>
      <c r="AA16" s="793"/>
      <c r="AB16" s="372" t="s">
        <v>513</v>
      </c>
    </row>
    <row r="17" spans="2:28" ht="121.5" customHeight="1" x14ac:dyDescent="0.25">
      <c r="B17" s="572" t="s">
        <v>543</v>
      </c>
      <c r="C17" s="795" t="s">
        <v>544</v>
      </c>
      <c r="D17" s="796"/>
      <c r="E17" s="796"/>
      <c r="F17" s="795" t="s">
        <v>545</v>
      </c>
      <c r="G17" s="782" t="s">
        <v>546</v>
      </c>
      <c r="H17" s="799">
        <v>1</v>
      </c>
      <c r="I17" s="782" t="s">
        <v>547</v>
      </c>
      <c r="J17" s="782" t="s">
        <v>548</v>
      </c>
      <c r="K17" s="760" t="s">
        <v>50</v>
      </c>
      <c r="L17" s="782">
        <v>92</v>
      </c>
      <c r="M17" s="777"/>
      <c r="N17" s="782" t="s">
        <v>549</v>
      </c>
      <c r="O17" s="782" t="s">
        <v>550</v>
      </c>
      <c r="P17" s="779">
        <v>0.33329999999999999</v>
      </c>
      <c r="Q17" s="775">
        <v>44655</v>
      </c>
      <c r="R17" s="775">
        <v>44925</v>
      </c>
      <c r="S17" s="777"/>
      <c r="T17" s="779">
        <v>0.33</v>
      </c>
      <c r="U17" s="779">
        <v>0.33</v>
      </c>
      <c r="V17" s="779">
        <v>0.33</v>
      </c>
      <c r="W17" s="373" t="s">
        <v>96</v>
      </c>
      <c r="X17" s="374" t="s">
        <v>551</v>
      </c>
      <c r="Y17" s="375"/>
      <c r="Z17" s="376">
        <v>49779900</v>
      </c>
      <c r="AA17" s="760" t="s">
        <v>61</v>
      </c>
      <c r="AB17" s="377" t="s">
        <v>552</v>
      </c>
    </row>
    <row r="18" spans="2:28" ht="111" customHeight="1" x14ac:dyDescent="0.25">
      <c r="B18" s="564"/>
      <c r="C18" s="796"/>
      <c r="D18" s="796"/>
      <c r="E18" s="796"/>
      <c r="F18" s="796"/>
      <c r="G18" s="783"/>
      <c r="H18" s="800"/>
      <c r="I18" s="783"/>
      <c r="J18" s="783"/>
      <c r="K18" s="781"/>
      <c r="L18" s="783"/>
      <c r="M18" s="785"/>
      <c r="N18" s="784"/>
      <c r="O18" s="784"/>
      <c r="P18" s="780"/>
      <c r="Q18" s="776"/>
      <c r="R18" s="776"/>
      <c r="S18" s="778"/>
      <c r="T18" s="780"/>
      <c r="U18" s="780"/>
      <c r="V18" s="780"/>
      <c r="W18" s="378"/>
      <c r="X18" s="378"/>
      <c r="Y18" s="379" t="s">
        <v>522</v>
      </c>
      <c r="Z18" s="378"/>
      <c r="AA18" s="761"/>
      <c r="AB18" s="380" t="s">
        <v>552</v>
      </c>
    </row>
    <row r="19" spans="2:28" ht="82.5" customHeight="1" x14ac:dyDescent="0.25">
      <c r="B19" s="564"/>
      <c r="C19" s="796"/>
      <c r="D19" s="796"/>
      <c r="E19" s="796"/>
      <c r="F19" s="796"/>
      <c r="G19" s="783"/>
      <c r="H19" s="800"/>
      <c r="I19" s="784"/>
      <c r="J19" s="784"/>
      <c r="K19" s="761"/>
      <c r="L19" s="784"/>
      <c r="M19" s="778"/>
      <c r="N19" s="378" t="s">
        <v>553</v>
      </c>
      <c r="O19" s="380" t="s">
        <v>554</v>
      </c>
      <c r="P19" s="381">
        <v>0.33329999999999999</v>
      </c>
      <c r="Q19" s="382">
        <v>44713</v>
      </c>
      <c r="R19" s="382">
        <v>44925</v>
      </c>
      <c r="S19" s="380"/>
      <c r="T19" s="381"/>
      <c r="U19" s="381">
        <v>0.5</v>
      </c>
      <c r="V19" s="381">
        <v>0.5</v>
      </c>
      <c r="W19" s="380" t="s">
        <v>133</v>
      </c>
      <c r="X19" s="380" t="s">
        <v>552</v>
      </c>
      <c r="Y19" s="380"/>
      <c r="Z19" s="383">
        <v>3000000</v>
      </c>
      <c r="AA19" s="760" t="s">
        <v>61</v>
      </c>
      <c r="AB19" s="380" t="s">
        <v>552</v>
      </c>
    </row>
    <row r="20" spans="2:28" ht="118.5" customHeight="1" thickBot="1" x14ac:dyDescent="0.3">
      <c r="B20" s="794"/>
      <c r="C20" s="797"/>
      <c r="D20" s="797"/>
      <c r="E20" s="797"/>
      <c r="F20" s="798"/>
      <c r="G20" s="784"/>
      <c r="H20" s="801"/>
      <c r="I20" s="377" t="s">
        <v>555</v>
      </c>
      <c r="J20" s="380" t="s">
        <v>556</v>
      </c>
      <c r="K20" s="377" t="s">
        <v>50</v>
      </c>
      <c r="L20" s="384">
        <v>1</v>
      </c>
      <c r="M20" s="385"/>
      <c r="N20" s="380" t="s">
        <v>557</v>
      </c>
      <c r="O20" s="380" t="s">
        <v>558</v>
      </c>
      <c r="P20" s="381">
        <v>0.33329999999999999</v>
      </c>
      <c r="Q20" s="382">
        <v>44655</v>
      </c>
      <c r="R20" s="382">
        <v>44925</v>
      </c>
      <c r="S20" s="380"/>
      <c r="T20" s="381">
        <v>0.5</v>
      </c>
      <c r="U20" s="381"/>
      <c r="V20" s="381">
        <v>0.5</v>
      </c>
      <c r="W20" s="380" t="s">
        <v>133</v>
      </c>
      <c r="X20" s="380" t="s">
        <v>552</v>
      </c>
      <c r="Y20" s="380" t="s">
        <v>559</v>
      </c>
      <c r="Z20" s="383">
        <v>3000000</v>
      </c>
      <c r="AA20" s="761"/>
      <c r="AB20" s="380" t="s">
        <v>552</v>
      </c>
    </row>
    <row r="21" spans="2:28" x14ac:dyDescent="0.25">
      <c r="B21" s="726" t="s">
        <v>514</v>
      </c>
      <c r="C21" s="729" t="s">
        <v>515</v>
      </c>
      <c r="D21" s="762" t="s">
        <v>560</v>
      </c>
      <c r="E21" s="765" t="s">
        <v>505</v>
      </c>
      <c r="F21" s="729"/>
      <c r="G21" s="768" t="s">
        <v>561</v>
      </c>
      <c r="H21" s="771">
        <v>0.2</v>
      </c>
      <c r="I21" s="750" t="s">
        <v>562</v>
      </c>
      <c r="J21" s="750" t="s">
        <v>563</v>
      </c>
      <c r="K21" s="753" t="s">
        <v>50</v>
      </c>
      <c r="L21" s="756">
        <v>0.85</v>
      </c>
      <c r="M21" s="756"/>
      <c r="N21" s="743" t="s">
        <v>564</v>
      </c>
      <c r="O21" s="743" t="s">
        <v>565</v>
      </c>
      <c r="P21" s="741">
        <v>0.1</v>
      </c>
      <c r="Q21" s="748">
        <v>44593</v>
      </c>
      <c r="R21" s="748">
        <v>44620</v>
      </c>
      <c r="S21" s="741">
        <v>0.25</v>
      </c>
      <c r="T21" s="741">
        <v>0.25</v>
      </c>
      <c r="U21" s="741">
        <v>0.25</v>
      </c>
      <c r="V21" s="741">
        <v>0.25</v>
      </c>
      <c r="W21" s="743" t="s">
        <v>96</v>
      </c>
      <c r="X21" s="743" t="s">
        <v>566</v>
      </c>
      <c r="Y21" s="743" t="s">
        <v>567</v>
      </c>
      <c r="Z21" s="745">
        <v>44557800</v>
      </c>
      <c r="AA21" s="743" t="s">
        <v>61</v>
      </c>
      <c r="AB21" s="724" t="s">
        <v>568</v>
      </c>
    </row>
    <row r="22" spans="2:28" x14ac:dyDescent="0.25">
      <c r="B22" s="727"/>
      <c r="C22" s="730"/>
      <c r="D22" s="763"/>
      <c r="E22" s="766"/>
      <c r="F22" s="730"/>
      <c r="G22" s="744"/>
      <c r="H22" s="772"/>
      <c r="I22" s="751"/>
      <c r="J22" s="751"/>
      <c r="K22" s="754"/>
      <c r="L22" s="757"/>
      <c r="M22" s="757"/>
      <c r="N22" s="759"/>
      <c r="O22" s="744"/>
      <c r="P22" s="747"/>
      <c r="Q22" s="749"/>
      <c r="R22" s="749"/>
      <c r="S22" s="742"/>
      <c r="T22" s="742"/>
      <c r="U22" s="742"/>
      <c r="V22" s="742"/>
      <c r="W22" s="744"/>
      <c r="X22" s="744"/>
      <c r="Y22" s="744"/>
      <c r="Z22" s="746"/>
      <c r="AA22" s="744"/>
      <c r="AB22" s="725"/>
    </row>
    <row r="23" spans="2:28" ht="60" x14ac:dyDescent="0.25">
      <c r="B23" s="727"/>
      <c r="C23" s="730"/>
      <c r="D23" s="763"/>
      <c r="E23" s="766"/>
      <c r="F23" s="730"/>
      <c r="G23" s="744"/>
      <c r="H23" s="772"/>
      <c r="I23" s="752"/>
      <c r="J23" s="752"/>
      <c r="K23" s="755"/>
      <c r="L23" s="758"/>
      <c r="M23" s="758"/>
      <c r="N23" s="386" t="s">
        <v>569</v>
      </c>
      <c r="O23" s="386" t="s">
        <v>570</v>
      </c>
      <c r="P23" s="387">
        <v>0.1</v>
      </c>
      <c r="Q23" s="388">
        <v>44655</v>
      </c>
      <c r="R23" s="388">
        <v>44680</v>
      </c>
      <c r="S23" s="389"/>
      <c r="T23" s="387">
        <v>1</v>
      </c>
      <c r="U23" s="387"/>
      <c r="V23" s="387"/>
      <c r="W23" s="386" t="s">
        <v>571</v>
      </c>
      <c r="X23" s="386" t="s">
        <v>572</v>
      </c>
      <c r="Y23" s="386" t="s">
        <v>60</v>
      </c>
      <c r="Z23" s="390">
        <v>2000000</v>
      </c>
      <c r="AA23" s="386" t="s">
        <v>61</v>
      </c>
      <c r="AB23" s="391" t="s">
        <v>573</v>
      </c>
    </row>
    <row r="24" spans="2:28" ht="195" x14ac:dyDescent="0.25">
      <c r="B24" s="727"/>
      <c r="C24" s="730"/>
      <c r="D24" s="763"/>
      <c r="E24" s="766"/>
      <c r="F24" s="730"/>
      <c r="G24" s="769"/>
      <c r="H24" s="773"/>
      <c r="I24" s="392" t="s">
        <v>574</v>
      </c>
      <c r="J24" s="392" t="s">
        <v>575</v>
      </c>
      <c r="K24" s="393" t="s">
        <v>50</v>
      </c>
      <c r="L24" s="394">
        <v>0.85</v>
      </c>
      <c r="M24" s="394"/>
      <c r="N24" s="386" t="s">
        <v>576</v>
      </c>
      <c r="O24" s="386" t="s">
        <v>577</v>
      </c>
      <c r="P24" s="387">
        <v>0.2</v>
      </c>
      <c r="Q24" s="395">
        <v>44593</v>
      </c>
      <c r="R24" s="395">
        <v>44895</v>
      </c>
      <c r="S24" s="387">
        <v>0.25</v>
      </c>
      <c r="T24" s="387">
        <v>0.25</v>
      </c>
      <c r="U24" s="387">
        <v>0.25</v>
      </c>
      <c r="V24" s="387">
        <v>0.25</v>
      </c>
      <c r="W24" s="386"/>
      <c r="X24" s="386" t="s">
        <v>566</v>
      </c>
      <c r="Y24" s="386" t="s">
        <v>578</v>
      </c>
      <c r="Z24" s="390"/>
      <c r="AA24" s="386" t="s">
        <v>61</v>
      </c>
      <c r="AB24" s="391" t="s">
        <v>573</v>
      </c>
    </row>
    <row r="25" spans="2:28" ht="105" x14ac:dyDescent="0.25">
      <c r="B25" s="727"/>
      <c r="C25" s="730"/>
      <c r="D25" s="763"/>
      <c r="E25" s="766"/>
      <c r="F25" s="730"/>
      <c r="G25" s="769"/>
      <c r="H25" s="773"/>
      <c r="I25" s="392" t="s">
        <v>579</v>
      </c>
      <c r="J25" s="392" t="s">
        <v>580</v>
      </c>
      <c r="K25" s="396" t="s">
        <v>50</v>
      </c>
      <c r="L25" s="393" t="s">
        <v>174</v>
      </c>
      <c r="M25" s="393"/>
      <c r="N25" s="386" t="s">
        <v>581</v>
      </c>
      <c r="O25" s="386" t="s">
        <v>582</v>
      </c>
      <c r="P25" s="387">
        <v>0.2</v>
      </c>
      <c r="Q25" s="395">
        <v>44578</v>
      </c>
      <c r="R25" s="395">
        <v>44925</v>
      </c>
      <c r="S25" s="387">
        <v>0.25</v>
      </c>
      <c r="T25" s="387">
        <v>0.25</v>
      </c>
      <c r="U25" s="387">
        <v>0.25</v>
      </c>
      <c r="V25" s="387">
        <v>0.25</v>
      </c>
      <c r="W25" s="386"/>
      <c r="X25" s="397" t="s">
        <v>583</v>
      </c>
      <c r="Y25" s="397" t="s">
        <v>567</v>
      </c>
      <c r="Z25" s="398"/>
      <c r="AA25" s="386" t="s">
        <v>61</v>
      </c>
      <c r="AB25" s="391" t="s">
        <v>583</v>
      </c>
    </row>
    <row r="26" spans="2:28" ht="60" x14ac:dyDescent="0.25">
      <c r="B26" s="727"/>
      <c r="C26" s="730"/>
      <c r="D26" s="763"/>
      <c r="E26" s="766"/>
      <c r="F26" s="730"/>
      <c r="G26" s="769"/>
      <c r="H26" s="773"/>
      <c r="I26" s="392" t="s">
        <v>584</v>
      </c>
      <c r="J26" s="392" t="s">
        <v>585</v>
      </c>
      <c r="K26" s="396" t="s">
        <v>50</v>
      </c>
      <c r="L26" s="394">
        <v>0</v>
      </c>
      <c r="M26" s="394"/>
      <c r="N26" s="386" t="s">
        <v>586</v>
      </c>
      <c r="O26" s="386" t="s">
        <v>586</v>
      </c>
      <c r="P26" s="387">
        <v>0.2</v>
      </c>
      <c r="Q26" s="395">
        <v>44564</v>
      </c>
      <c r="R26" s="395">
        <v>44926</v>
      </c>
      <c r="S26" s="387">
        <v>0.25</v>
      </c>
      <c r="T26" s="387">
        <v>0.25</v>
      </c>
      <c r="U26" s="387">
        <v>0.25</v>
      </c>
      <c r="V26" s="387">
        <v>0.25</v>
      </c>
      <c r="W26" s="386"/>
      <c r="X26" s="386" t="s">
        <v>572</v>
      </c>
      <c r="Y26" s="397" t="s">
        <v>567</v>
      </c>
      <c r="Z26" s="399"/>
      <c r="AA26" s="386" t="s">
        <v>61</v>
      </c>
      <c r="AB26" s="391" t="s">
        <v>573</v>
      </c>
    </row>
    <row r="27" spans="2:28" ht="90.75" thickBot="1" x14ac:dyDescent="0.3">
      <c r="B27" s="728"/>
      <c r="C27" s="731"/>
      <c r="D27" s="764"/>
      <c r="E27" s="767"/>
      <c r="F27" s="731"/>
      <c r="G27" s="770"/>
      <c r="H27" s="774"/>
      <c r="I27" s="400" t="s">
        <v>587</v>
      </c>
      <c r="J27" s="401" t="s">
        <v>588</v>
      </c>
      <c r="K27" s="402" t="s">
        <v>50</v>
      </c>
      <c r="L27" s="403" t="s">
        <v>174</v>
      </c>
      <c r="M27" s="403"/>
      <c r="N27" s="400" t="s">
        <v>589</v>
      </c>
      <c r="O27" s="400" t="s">
        <v>589</v>
      </c>
      <c r="P27" s="404">
        <v>0.2</v>
      </c>
      <c r="Q27" s="405">
        <v>44564</v>
      </c>
      <c r="R27" s="405">
        <v>44926</v>
      </c>
      <c r="S27" s="406"/>
      <c r="T27" s="404">
        <v>0.5</v>
      </c>
      <c r="U27" s="404"/>
      <c r="V27" s="404">
        <v>0.5</v>
      </c>
      <c r="W27" s="400"/>
      <c r="X27" s="400" t="s">
        <v>590</v>
      </c>
      <c r="Y27" s="400" t="s">
        <v>591</v>
      </c>
      <c r="Z27" s="407"/>
      <c r="AA27" s="400" t="s">
        <v>61</v>
      </c>
      <c r="AB27" s="408" t="s">
        <v>590</v>
      </c>
    </row>
    <row r="28" spans="2:28" ht="120" x14ac:dyDescent="0.25">
      <c r="B28" s="726" t="s">
        <v>592</v>
      </c>
      <c r="C28" s="729" t="s">
        <v>593</v>
      </c>
      <c r="D28" s="729" t="s">
        <v>594</v>
      </c>
      <c r="E28" s="729" t="s">
        <v>595</v>
      </c>
      <c r="F28" s="729" t="s">
        <v>596</v>
      </c>
      <c r="G28" s="732" t="s">
        <v>597</v>
      </c>
      <c r="H28" s="735">
        <v>0.2</v>
      </c>
      <c r="I28" s="738" t="s">
        <v>598</v>
      </c>
      <c r="J28" s="409" t="s">
        <v>599</v>
      </c>
      <c r="K28" s="409" t="s">
        <v>174</v>
      </c>
      <c r="L28" s="410" t="s">
        <v>174</v>
      </c>
      <c r="M28" s="411"/>
      <c r="N28" s="412" t="s">
        <v>600</v>
      </c>
      <c r="O28" s="409" t="s">
        <v>601</v>
      </c>
      <c r="P28" s="413">
        <v>0.2</v>
      </c>
      <c r="Q28" s="414">
        <v>44652</v>
      </c>
      <c r="R28" s="414">
        <v>44742</v>
      </c>
      <c r="S28" s="415"/>
      <c r="T28" s="413">
        <v>1</v>
      </c>
      <c r="U28" s="413"/>
      <c r="V28" s="413"/>
      <c r="W28" s="412"/>
      <c r="X28" s="416" t="s">
        <v>602</v>
      </c>
      <c r="Y28" s="416" t="s">
        <v>567</v>
      </c>
      <c r="Z28" s="417"/>
      <c r="AA28" s="416" t="s">
        <v>61</v>
      </c>
      <c r="AB28" s="418" t="s">
        <v>602</v>
      </c>
    </row>
    <row r="29" spans="2:28" ht="105" x14ac:dyDescent="0.25">
      <c r="B29" s="727"/>
      <c r="C29" s="730"/>
      <c r="D29" s="730"/>
      <c r="E29" s="730"/>
      <c r="F29" s="730"/>
      <c r="G29" s="733"/>
      <c r="H29" s="736"/>
      <c r="I29" s="739"/>
      <c r="J29" s="419" t="s">
        <v>599</v>
      </c>
      <c r="K29" s="419" t="s">
        <v>174</v>
      </c>
      <c r="L29" s="420" t="s">
        <v>174</v>
      </c>
      <c r="M29" s="421"/>
      <c r="N29" s="422" t="s">
        <v>603</v>
      </c>
      <c r="O29" s="419" t="s">
        <v>604</v>
      </c>
      <c r="P29" s="423">
        <v>0.2</v>
      </c>
      <c r="Q29" s="424">
        <v>44743</v>
      </c>
      <c r="R29" s="424">
        <v>44834</v>
      </c>
      <c r="S29" s="425"/>
      <c r="T29" s="423"/>
      <c r="U29" s="423">
        <v>1</v>
      </c>
      <c r="V29" s="423"/>
      <c r="W29" s="425"/>
      <c r="X29" s="426" t="s">
        <v>602</v>
      </c>
      <c r="Y29" s="426" t="s">
        <v>567</v>
      </c>
      <c r="Z29" s="427"/>
      <c r="AA29" s="426" t="s">
        <v>61</v>
      </c>
      <c r="AB29" s="428" t="s">
        <v>602</v>
      </c>
    </row>
    <row r="30" spans="2:28" ht="90" x14ac:dyDescent="0.25">
      <c r="B30" s="727"/>
      <c r="C30" s="730"/>
      <c r="D30" s="730"/>
      <c r="E30" s="730"/>
      <c r="F30" s="730"/>
      <c r="G30" s="733"/>
      <c r="H30" s="736"/>
      <c r="I30" s="739"/>
      <c r="J30" s="419" t="s">
        <v>605</v>
      </c>
      <c r="K30" s="419" t="s">
        <v>50</v>
      </c>
      <c r="L30" s="429">
        <v>0.96</v>
      </c>
      <c r="M30" s="430"/>
      <c r="N30" s="422" t="s">
        <v>606</v>
      </c>
      <c r="O30" s="419" t="s">
        <v>607</v>
      </c>
      <c r="P30" s="423">
        <v>0.2</v>
      </c>
      <c r="Q30" s="424">
        <v>44837</v>
      </c>
      <c r="R30" s="424">
        <v>44925</v>
      </c>
      <c r="S30" s="425"/>
      <c r="T30" s="423"/>
      <c r="U30" s="423"/>
      <c r="V30" s="423">
        <v>1</v>
      </c>
      <c r="W30" s="425"/>
      <c r="X30" s="426" t="s">
        <v>602</v>
      </c>
      <c r="Y30" s="426" t="s">
        <v>567</v>
      </c>
      <c r="Z30" s="427"/>
      <c r="AA30" s="426" t="s">
        <v>61</v>
      </c>
      <c r="AB30" s="428" t="s">
        <v>602</v>
      </c>
    </row>
    <row r="31" spans="2:28" ht="150" x14ac:dyDescent="0.25">
      <c r="B31" s="727"/>
      <c r="C31" s="730"/>
      <c r="D31" s="730"/>
      <c r="E31" s="730"/>
      <c r="F31" s="730"/>
      <c r="G31" s="733"/>
      <c r="H31" s="736"/>
      <c r="I31" s="740"/>
      <c r="J31" s="431" t="s">
        <v>599</v>
      </c>
      <c r="K31" s="431" t="s">
        <v>174</v>
      </c>
      <c r="L31" s="432" t="s">
        <v>174</v>
      </c>
      <c r="M31" s="433"/>
      <c r="N31" s="434" t="s">
        <v>608</v>
      </c>
      <c r="O31" s="431" t="s">
        <v>609</v>
      </c>
      <c r="P31" s="435">
        <v>0.2</v>
      </c>
      <c r="Q31" s="436">
        <v>44837</v>
      </c>
      <c r="R31" s="436">
        <v>44925</v>
      </c>
      <c r="S31" s="437"/>
      <c r="T31" s="435"/>
      <c r="U31" s="435"/>
      <c r="V31" s="435">
        <v>1</v>
      </c>
      <c r="W31" s="438" t="s">
        <v>610</v>
      </c>
      <c r="X31" s="426" t="s">
        <v>611</v>
      </c>
      <c r="Y31" s="438" t="s">
        <v>612</v>
      </c>
      <c r="Z31" s="439">
        <v>6798000</v>
      </c>
      <c r="AA31" s="438" t="s">
        <v>61</v>
      </c>
      <c r="AB31" s="428" t="s">
        <v>602</v>
      </c>
    </row>
    <row r="32" spans="2:28" ht="135.75" thickBot="1" x14ac:dyDescent="0.3">
      <c r="B32" s="728"/>
      <c r="C32" s="731"/>
      <c r="D32" s="731"/>
      <c r="E32" s="731"/>
      <c r="F32" s="731"/>
      <c r="G32" s="734"/>
      <c r="H32" s="737"/>
      <c r="I32" s="440" t="s">
        <v>613</v>
      </c>
      <c r="J32" s="441" t="s">
        <v>599</v>
      </c>
      <c r="K32" s="441" t="s">
        <v>174</v>
      </c>
      <c r="L32" s="442" t="s">
        <v>174</v>
      </c>
      <c r="M32" s="443"/>
      <c r="N32" s="444" t="s">
        <v>614</v>
      </c>
      <c r="O32" s="440" t="s">
        <v>613</v>
      </c>
      <c r="P32" s="445">
        <v>0.2</v>
      </c>
      <c r="Q32" s="446">
        <v>44866</v>
      </c>
      <c r="R32" s="446">
        <v>44895</v>
      </c>
      <c r="S32" s="447"/>
      <c r="T32" s="440"/>
      <c r="U32" s="440"/>
      <c r="V32" s="445">
        <v>1</v>
      </c>
      <c r="W32" s="447"/>
      <c r="X32" s="440" t="s">
        <v>615</v>
      </c>
      <c r="Y32" s="440" t="s">
        <v>567</v>
      </c>
      <c r="Z32" s="448"/>
      <c r="AA32" s="440" t="s">
        <v>61</v>
      </c>
      <c r="AB32" s="449" t="s">
        <v>615</v>
      </c>
    </row>
  </sheetData>
  <mergeCells count="125">
    <mergeCell ref="AA2:AB5"/>
    <mergeCell ref="F3:T4"/>
    <mergeCell ref="U3:V3"/>
    <mergeCell ref="W3:Z3"/>
    <mergeCell ref="U4:V4"/>
    <mergeCell ref="W4:Z4"/>
    <mergeCell ref="F5:T5"/>
    <mergeCell ref="U5:Z5"/>
    <mergeCell ref="B6:B8"/>
    <mergeCell ref="C6:C8"/>
    <mergeCell ref="D6:D8"/>
    <mergeCell ref="E6:E8"/>
    <mergeCell ref="F6:F8"/>
    <mergeCell ref="G6:G8"/>
    <mergeCell ref="H6:H8"/>
    <mergeCell ref="I6:M6"/>
    <mergeCell ref="N6:N8"/>
    <mergeCell ref="B2:E5"/>
    <mergeCell ref="F2:T2"/>
    <mergeCell ref="U2:Z2"/>
    <mergeCell ref="AB6:AB8"/>
    <mergeCell ref="M7:M8"/>
    <mergeCell ref="W7:W8"/>
    <mergeCell ref="X7:X8"/>
    <mergeCell ref="Y7:Y8"/>
    <mergeCell ref="Z7:Z8"/>
    <mergeCell ref="AA7:AA8"/>
    <mergeCell ref="O6:O8"/>
    <mergeCell ref="P6:P8"/>
    <mergeCell ref="Q6:Q8"/>
    <mergeCell ref="R6:R8"/>
    <mergeCell ref="S6:S8"/>
    <mergeCell ref="T6:T8"/>
    <mergeCell ref="G9:G11"/>
    <mergeCell ref="H9:H11"/>
    <mergeCell ref="I9:I10"/>
    <mergeCell ref="J9:J10"/>
    <mergeCell ref="J14:J16"/>
    <mergeCell ref="J17:J19"/>
    <mergeCell ref="U6:U8"/>
    <mergeCell ref="V6:V8"/>
    <mergeCell ref="W6:AA6"/>
    <mergeCell ref="AA9:AA10"/>
    <mergeCell ref="B10:B16"/>
    <mergeCell ref="C10:C16"/>
    <mergeCell ref="F10:F16"/>
    <mergeCell ref="AA11:AA12"/>
    <mergeCell ref="G12:G13"/>
    <mergeCell ref="H12:H13"/>
    <mergeCell ref="G14:G16"/>
    <mergeCell ref="H14:H16"/>
    <mergeCell ref="I14:I16"/>
    <mergeCell ref="Q9:Q10"/>
    <mergeCell ref="R9:R10"/>
    <mergeCell ref="S9:S10"/>
    <mergeCell ref="T9:T10"/>
    <mergeCell ref="U9:U10"/>
    <mergeCell ref="V9:V10"/>
    <mergeCell ref="K9:K10"/>
    <mergeCell ref="L9:L10"/>
    <mergeCell ref="M9:M10"/>
    <mergeCell ref="N9:N10"/>
    <mergeCell ref="O9:O10"/>
    <mergeCell ref="P9:P10"/>
    <mergeCell ref="D9:D20"/>
    <mergeCell ref="E9:E20"/>
    <mergeCell ref="P17:P18"/>
    <mergeCell ref="K14:K16"/>
    <mergeCell ref="L14:L16"/>
    <mergeCell ref="M14:M16"/>
    <mergeCell ref="AA15:AA16"/>
    <mergeCell ref="B17:B20"/>
    <mergeCell ref="C17:C20"/>
    <mergeCell ref="F17:F20"/>
    <mergeCell ref="G17:G20"/>
    <mergeCell ref="H17:H20"/>
    <mergeCell ref="I17:I19"/>
    <mergeCell ref="M21:M23"/>
    <mergeCell ref="N21:N22"/>
    <mergeCell ref="O21:O22"/>
    <mergeCell ref="AA17:AA18"/>
    <mergeCell ref="AA19:AA20"/>
    <mergeCell ref="B21:B27"/>
    <mergeCell ref="C21:C27"/>
    <mergeCell ref="D21:D27"/>
    <mergeCell ref="E21:E27"/>
    <mergeCell ref="F21:F27"/>
    <mergeCell ref="G21:G27"/>
    <mergeCell ref="H21:H27"/>
    <mergeCell ref="I21:I23"/>
    <mergeCell ref="Q17:Q18"/>
    <mergeCell ref="R17:R18"/>
    <mergeCell ref="S17:S18"/>
    <mergeCell ref="T17:T18"/>
    <mergeCell ref="U17:U18"/>
    <mergeCell ref="V17:V18"/>
    <mergeCell ref="K17:K19"/>
    <mergeCell ref="L17:L19"/>
    <mergeCell ref="M17:M19"/>
    <mergeCell ref="N17:N18"/>
    <mergeCell ref="O17:O18"/>
    <mergeCell ref="AB21:AB22"/>
    <mergeCell ref="B28:B32"/>
    <mergeCell ref="C28:C32"/>
    <mergeCell ref="D28:D32"/>
    <mergeCell ref="E28:E32"/>
    <mergeCell ref="F28:F32"/>
    <mergeCell ref="G28:G32"/>
    <mergeCell ref="H28:H32"/>
    <mergeCell ref="I28:I31"/>
    <mergeCell ref="V21:V22"/>
    <mergeCell ref="W21:W22"/>
    <mergeCell ref="X21:X22"/>
    <mergeCell ref="Y21:Y22"/>
    <mergeCell ref="Z21:Z22"/>
    <mergeCell ref="AA21:AA22"/>
    <mergeCell ref="P21:P22"/>
    <mergeCell ref="Q21:Q22"/>
    <mergeCell ref="R21:R22"/>
    <mergeCell ref="S21:S22"/>
    <mergeCell ref="T21:T22"/>
    <mergeCell ref="U21:U22"/>
    <mergeCell ref="J21:J23"/>
    <mergeCell ref="K21:K23"/>
    <mergeCell ref="L21:L23"/>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B25"/>
  <sheetViews>
    <sheetView zoomScale="90" zoomScaleNormal="90" workbookViewId="0">
      <selection activeCell="D11" sqref="D11:D23"/>
    </sheetView>
  </sheetViews>
  <sheetFormatPr baseColWidth="10" defaultRowHeight="15" x14ac:dyDescent="0.25"/>
  <cols>
    <col min="1" max="1" width="2.28515625" customWidth="1"/>
    <col min="2" max="2" width="18.7109375" customWidth="1"/>
    <col min="3" max="6" width="18.140625" customWidth="1"/>
    <col min="7" max="7" width="29.42578125" customWidth="1"/>
    <col min="8" max="8" width="25.85546875" customWidth="1"/>
    <col min="9" max="9" width="27.7109375" customWidth="1"/>
    <col min="10" max="10" width="55" customWidth="1"/>
    <col min="11" max="11" width="27.140625" customWidth="1"/>
    <col min="12" max="12" width="17.7109375" customWidth="1"/>
    <col min="13" max="14" width="26.28515625" customWidth="1"/>
    <col min="15" max="15" width="28.28515625" customWidth="1"/>
    <col min="16" max="18" width="15.5703125" customWidth="1"/>
    <col min="19" max="22" width="13.42578125" customWidth="1"/>
    <col min="23" max="23" width="26.85546875" customWidth="1"/>
    <col min="24" max="24" width="18.42578125" customWidth="1"/>
    <col min="25" max="25" width="12.7109375" customWidth="1"/>
    <col min="26" max="26" width="25.7109375" bestFit="1" customWidth="1"/>
    <col min="27" max="27" width="12.7109375" customWidth="1"/>
    <col min="28" max="28" width="20.42578125" customWidth="1"/>
    <col min="257" max="257" width="2.28515625" customWidth="1"/>
    <col min="258" max="258" width="18.7109375" customWidth="1"/>
    <col min="259" max="262" width="18.140625" customWidth="1"/>
    <col min="263" max="263" width="29.42578125" customWidth="1"/>
    <col min="264" max="264" width="25.85546875" customWidth="1"/>
    <col min="265" max="265" width="27.7109375" customWidth="1"/>
    <col min="266" max="266" width="55" customWidth="1"/>
    <col min="267" max="267" width="27.140625" customWidth="1"/>
    <col min="268" max="268" width="17.7109375" customWidth="1"/>
    <col min="269" max="270" width="26.28515625" customWidth="1"/>
    <col min="271" max="271" width="28.28515625" customWidth="1"/>
    <col min="272" max="274" width="15.5703125" customWidth="1"/>
    <col min="275" max="278" width="13.42578125" customWidth="1"/>
    <col min="279" max="279" width="26.85546875" customWidth="1"/>
    <col min="280" max="280" width="18.42578125" customWidth="1"/>
    <col min="281" max="281" width="12.7109375" customWidth="1"/>
    <col min="282" max="282" width="25.7109375" bestFit="1" customWidth="1"/>
    <col min="283" max="283" width="12.7109375" customWidth="1"/>
    <col min="284" max="284" width="20.42578125" customWidth="1"/>
    <col min="513" max="513" width="2.28515625" customWidth="1"/>
    <col min="514" max="514" width="18.7109375" customWidth="1"/>
    <col min="515" max="518" width="18.140625" customWidth="1"/>
    <col min="519" max="519" width="29.42578125" customWidth="1"/>
    <col min="520" max="520" width="25.85546875" customWidth="1"/>
    <col min="521" max="521" width="27.7109375" customWidth="1"/>
    <col min="522" max="522" width="55" customWidth="1"/>
    <col min="523" max="523" width="27.140625" customWidth="1"/>
    <col min="524" max="524" width="17.7109375" customWidth="1"/>
    <col min="525" max="526" width="26.28515625" customWidth="1"/>
    <col min="527" max="527" width="28.28515625" customWidth="1"/>
    <col min="528" max="530" width="15.5703125" customWidth="1"/>
    <col min="531" max="534" width="13.42578125" customWidth="1"/>
    <col min="535" max="535" width="26.85546875" customWidth="1"/>
    <col min="536" max="536" width="18.42578125" customWidth="1"/>
    <col min="537" max="537" width="12.7109375" customWidth="1"/>
    <col min="538" max="538" width="25.7109375" bestFit="1" customWidth="1"/>
    <col min="539" max="539" width="12.7109375" customWidth="1"/>
    <col min="540" max="540" width="20.42578125" customWidth="1"/>
    <col min="769" max="769" width="2.28515625" customWidth="1"/>
    <col min="770" max="770" width="18.7109375" customWidth="1"/>
    <col min="771" max="774" width="18.140625" customWidth="1"/>
    <col min="775" max="775" width="29.42578125" customWidth="1"/>
    <col min="776" max="776" width="25.85546875" customWidth="1"/>
    <col min="777" max="777" width="27.7109375" customWidth="1"/>
    <col min="778" max="778" width="55" customWidth="1"/>
    <col min="779" max="779" width="27.140625" customWidth="1"/>
    <col min="780" max="780" width="17.7109375" customWidth="1"/>
    <col min="781" max="782" width="26.28515625" customWidth="1"/>
    <col min="783" max="783" width="28.28515625" customWidth="1"/>
    <col min="784" max="786" width="15.5703125" customWidth="1"/>
    <col min="787" max="790" width="13.42578125" customWidth="1"/>
    <col min="791" max="791" width="26.85546875" customWidth="1"/>
    <col min="792" max="792" width="18.42578125" customWidth="1"/>
    <col min="793" max="793" width="12.7109375" customWidth="1"/>
    <col min="794" max="794" width="25.7109375" bestFit="1" customWidth="1"/>
    <col min="795" max="795" width="12.7109375" customWidth="1"/>
    <col min="796" max="796" width="20.42578125" customWidth="1"/>
    <col min="1025" max="1025" width="2.28515625" customWidth="1"/>
    <col min="1026" max="1026" width="18.7109375" customWidth="1"/>
    <col min="1027" max="1030" width="18.140625" customWidth="1"/>
    <col min="1031" max="1031" width="29.42578125" customWidth="1"/>
    <col min="1032" max="1032" width="25.85546875" customWidth="1"/>
    <col min="1033" max="1033" width="27.7109375" customWidth="1"/>
    <col min="1034" max="1034" width="55" customWidth="1"/>
    <col min="1035" max="1035" width="27.140625" customWidth="1"/>
    <col min="1036" max="1036" width="17.7109375" customWidth="1"/>
    <col min="1037" max="1038" width="26.28515625" customWidth="1"/>
    <col min="1039" max="1039" width="28.28515625" customWidth="1"/>
    <col min="1040" max="1042" width="15.5703125" customWidth="1"/>
    <col min="1043" max="1046" width="13.42578125" customWidth="1"/>
    <col min="1047" max="1047" width="26.85546875" customWidth="1"/>
    <col min="1048" max="1048" width="18.42578125" customWidth="1"/>
    <col min="1049" max="1049" width="12.7109375" customWidth="1"/>
    <col min="1050" max="1050" width="25.7109375" bestFit="1" customWidth="1"/>
    <col min="1051" max="1051" width="12.7109375" customWidth="1"/>
    <col min="1052" max="1052" width="20.42578125" customWidth="1"/>
    <col min="1281" max="1281" width="2.28515625" customWidth="1"/>
    <col min="1282" max="1282" width="18.7109375" customWidth="1"/>
    <col min="1283" max="1286" width="18.140625" customWidth="1"/>
    <col min="1287" max="1287" width="29.42578125" customWidth="1"/>
    <col min="1288" max="1288" width="25.85546875" customWidth="1"/>
    <col min="1289" max="1289" width="27.7109375" customWidth="1"/>
    <col min="1290" max="1290" width="55" customWidth="1"/>
    <col min="1291" max="1291" width="27.140625" customWidth="1"/>
    <col min="1292" max="1292" width="17.7109375" customWidth="1"/>
    <col min="1293" max="1294" width="26.28515625" customWidth="1"/>
    <col min="1295" max="1295" width="28.28515625" customWidth="1"/>
    <col min="1296" max="1298" width="15.5703125" customWidth="1"/>
    <col min="1299" max="1302" width="13.42578125" customWidth="1"/>
    <col min="1303" max="1303" width="26.85546875" customWidth="1"/>
    <col min="1304" max="1304" width="18.42578125" customWidth="1"/>
    <col min="1305" max="1305" width="12.7109375" customWidth="1"/>
    <col min="1306" max="1306" width="25.7109375" bestFit="1" customWidth="1"/>
    <col min="1307" max="1307" width="12.7109375" customWidth="1"/>
    <col min="1308" max="1308" width="20.42578125" customWidth="1"/>
    <col min="1537" max="1537" width="2.28515625" customWidth="1"/>
    <col min="1538" max="1538" width="18.7109375" customWidth="1"/>
    <col min="1539" max="1542" width="18.140625" customWidth="1"/>
    <col min="1543" max="1543" width="29.42578125" customWidth="1"/>
    <col min="1544" max="1544" width="25.85546875" customWidth="1"/>
    <col min="1545" max="1545" width="27.7109375" customWidth="1"/>
    <col min="1546" max="1546" width="55" customWidth="1"/>
    <col min="1547" max="1547" width="27.140625" customWidth="1"/>
    <col min="1548" max="1548" width="17.7109375" customWidth="1"/>
    <col min="1549" max="1550" width="26.28515625" customWidth="1"/>
    <col min="1551" max="1551" width="28.28515625" customWidth="1"/>
    <col min="1552" max="1554" width="15.5703125" customWidth="1"/>
    <col min="1555" max="1558" width="13.42578125" customWidth="1"/>
    <col min="1559" max="1559" width="26.85546875" customWidth="1"/>
    <col min="1560" max="1560" width="18.42578125" customWidth="1"/>
    <col min="1561" max="1561" width="12.7109375" customWidth="1"/>
    <col min="1562" max="1562" width="25.7109375" bestFit="1" customWidth="1"/>
    <col min="1563" max="1563" width="12.7109375" customWidth="1"/>
    <col min="1564" max="1564" width="20.42578125" customWidth="1"/>
    <col min="1793" max="1793" width="2.28515625" customWidth="1"/>
    <col min="1794" max="1794" width="18.7109375" customWidth="1"/>
    <col min="1795" max="1798" width="18.140625" customWidth="1"/>
    <col min="1799" max="1799" width="29.42578125" customWidth="1"/>
    <col min="1800" max="1800" width="25.85546875" customWidth="1"/>
    <col min="1801" max="1801" width="27.7109375" customWidth="1"/>
    <col min="1802" max="1802" width="55" customWidth="1"/>
    <col min="1803" max="1803" width="27.140625" customWidth="1"/>
    <col min="1804" max="1804" width="17.7109375" customWidth="1"/>
    <col min="1805" max="1806" width="26.28515625" customWidth="1"/>
    <col min="1807" max="1807" width="28.28515625" customWidth="1"/>
    <col min="1808" max="1810" width="15.5703125" customWidth="1"/>
    <col min="1811" max="1814" width="13.42578125" customWidth="1"/>
    <col min="1815" max="1815" width="26.85546875" customWidth="1"/>
    <col min="1816" max="1816" width="18.42578125" customWidth="1"/>
    <col min="1817" max="1817" width="12.7109375" customWidth="1"/>
    <col min="1818" max="1818" width="25.7109375" bestFit="1" customWidth="1"/>
    <col min="1819" max="1819" width="12.7109375" customWidth="1"/>
    <col min="1820" max="1820" width="20.42578125" customWidth="1"/>
    <col min="2049" max="2049" width="2.28515625" customWidth="1"/>
    <col min="2050" max="2050" width="18.7109375" customWidth="1"/>
    <col min="2051" max="2054" width="18.140625" customWidth="1"/>
    <col min="2055" max="2055" width="29.42578125" customWidth="1"/>
    <col min="2056" max="2056" width="25.85546875" customWidth="1"/>
    <col min="2057" max="2057" width="27.7109375" customWidth="1"/>
    <col min="2058" max="2058" width="55" customWidth="1"/>
    <col min="2059" max="2059" width="27.140625" customWidth="1"/>
    <col min="2060" max="2060" width="17.7109375" customWidth="1"/>
    <col min="2061" max="2062" width="26.28515625" customWidth="1"/>
    <col min="2063" max="2063" width="28.28515625" customWidth="1"/>
    <col min="2064" max="2066" width="15.5703125" customWidth="1"/>
    <col min="2067" max="2070" width="13.42578125" customWidth="1"/>
    <col min="2071" max="2071" width="26.85546875" customWidth="1"/>
    <col min="2072" max="2072" width="18.42578125" customWidth="1"/>
    <col min="2073" max="2073" width="12.7109375" customWidth="1"/>
    <col min="2074" max="2074" width="25.7109375" bestFit="1" customWidth="1"/>
    <col min="2075" max="2075" width="12.7109375" customWidth="1"/>
    <col min="2076" max="2076" width="20.42578125" customWidth="1"/>
    <col min="2305" max="2305" width="2.28515625" customWidth="1"/>
    <col min="2306" max="2306" width="18.7109375" customWidth="1"/>
    <col min="2307" max="2310" width="18.140625" customWidth="1"/>
    <col min="2311" max="2311" width="29.42578125" customWidth="1"/>
    <col min="2312" max="2312" width="25.85546875" customWidth="1"/>
    <col min="2313" max="2313" width="27.7109375" customWidth="1"/>
    <col min="2314" max="2314" width="55" customWidth="1"/>
    <col min="2315" max="2315" width="27.140625" customWidth="1"/>
    <col min="2316" max="2316" width="17.7109375" customWidth="1"/>
    <col min="2317" max="2318" width="26.28515625" customWidth="1"/>
    <col min="2319" max="2319" width="28.28515625" customWidth="1"/>
    <col min="2320" max="2322" width="15.5703125" customWidth="1"/>
    <col min="2323" max="2326" width="13.42578125" customWidth="1"/>
    <col min="2327" max="2327" width="26.85546875" customWidth="1"/>
    <col min="2328" max="2328" width="18.42578125" customWidth="1"/>
    <col min="2329" max="2329" width="12.7109375" customWidth="1"/>
    <col min="2330" max="2330" width="25.7109375" bestFit="1" customWidth="1"/>
    <col min="2331" max="2331" width="12.7109375" customWidth="1"/>
    <col min="2332" max="2332" width="20.42578125" customWidth="1"/>
    <col min="2561" max="2561" width="2.28515625" customWidth="1"/>
    <col min="2562" max="2562" width="18.7109375" customWidth="1"/>
    <col min="2563" max="2566" width="18.140625" customWidth="1"/>
    <col min="2567" max="2567" width="29.42578125" customWidth="1"/>
    <col min="2568" max="2568" width="25.85546875" customWidth="1"/>
    <col min="2569" max="2569" width="27.7109375" customWidth="1"/>
    <col min="2570" max="2570" width="55" customWidth="1"/>
    <col min="2571" max="2571" width="27.140625" customWidth="1"/>
    <col min="2572" max="2572" width="17.7109375" customWidth="1"/>
    <col min="2573" max="2574" width="26.28515625" customWidth="1"/>
    <col min="2575" max="2575" width="28.28515625" customWidth="1"/>
    <col min="2576" max="2578" width="15.5703125" customWidth="1"/>
    <col min="2579" max="2582" width="13.42578125" customWidth="1"/>
    <col min="2583" max="2583" width="26.85546875" customWidth="1"/>
    <col min="2584" max="2584" width="18.42578125" customWidth="1"/>
    <col min="2585" max="2585" width="12.7109375" customWidth="1"/>
    <col min="2586" max="2586" width="25.7109375" bestFit="1" customWidth="1"/>
    <col min="2587" max="2587" width="12.7109375" customWidth="1"/>
    <col min="2588" max="2588" width="20.42578125" customWidth="1"/>
    <col min="2817" max="2817" width="2.28515625" customWidth="1"/>
    <col min="2818" max="2818" width="18.7109375" customWidth="1"/>
    <col min="2819" max="2822" width="18.140625" customWidth="1"/>
    <col min="2823" max="2823" width="29.42578125" customWidth="1"/>
    <col min="2824" max="2824" width="25.85546875" customWidth="1"/>
    <col min="2825" max="2825" width="27.7109375" customWidth="1"/>
    <col min="2826" max="2826" width="55" customWidth="1"/>
    <col min="2827" max="2827" width="27.140625" customWidth="1"/>
    <col min="2828" max="2828" width="17.7109375" customWidth="1"/>
    <col min="2829" max="2830" width="26.28515625" customWidth="1"/>
    <col min="2831" max="2831" width="28.28515625" customWidth="1"/>
    <col min="2832" max="2834" width="15.5703125" customWidth="1"/>
    <col min="2835" max="2838" width="13.42578125" customWidth="1"/>
    <col min="2839" max="2839" width="26.85546875" customWidth="1"/>
    <col min="2840" max="2840" width="18.42578125" customWidth="1"/>
    <col min="2841" max="2841" width="12.7109375" customWidth="1"/>
    <col min="2842" max="2842" width="25.7109375" bestFit="1" customWidth="1"/>
    <col min="2843" max="2843" width="12.7109375" customWidth="1"/>
    <col min="2844" max="2844" width="20.42578125" customWidth="1"/>
    <col min="3073" max="3073" width="2.28515625" customWidth="1"/>
    <col min="3074" max="3074" width="18.7109375" customWidth="1"/>
    <col min="3075" max="3078" width="18.140625" customWidth="1"/>
    <col min="3079" max="3079" width="29.42578125" customWidth="1"/>
    <col min="3080" max="3080" width="25.85546875" customWidth="1"/>
    <col min="3081" max="3081" width="27.7109375" customWidth="1"/>
    <col min="3082" max="3082" width="55" customWidth="1"/>
    <col min="3083" max="3083" width="27.140625" customWidth="1"/>
    <col min="3084" max="3084" width="17.7109375" customWidth="1"/>
    <col min="3085" max="3086" width="26.28515625" customWidth="1"/>
    <col min="3087" max="3087" width="28.28515625" customWidth="1"/>
    <col min="3088" max="3090" width="15.5703125" customWidth="1"/>
    <col min="3091" max="3094" width="13.42578125" customWidth="1"/>
    <col min="3095" max="3095" width="26.85546875" customWidth="1"/>
    <col min="3096" max="3096" width="18.42578125" customWidth="1"/>
    <col min="3097" max="3097" width="12.7109375" customWidth="1"/>
    <col min="3098" max="3098" width="25.7109375" bestFit="1" customWidth="1"/>
    <col min="3099" max="3099" width="12.7109375" customWidth="1"/>
    <col min="3100" max="3100" width="20.42578125" customWidth="1"/>
    <col min="3329" max="3329" width="2.28515625" customWidth="1"/>
    <col min="3330" max="3330" width="18.7109375" customWidth="1"/>
    <col min="3331" max="3334" width="18.140625" customWidth="1"/>
    <col min="3335" max="3335" width="29.42578125" customWidth="1"/>
    <col min="3336" max="3336" width="25.85546875" customWidth="1"/>
    <col min="3337" max="3337" width="27.7109375" customWidth="1"/>
    <col min="3338" max="3338" width="55" customWidth="1"/>
    <col min="3339" max="3339" width="27.140625" customWidth="1"/>
    <col min="3340" max="3340" width="17.7109375" customWidth="1"/>
    <col min="3341" max="3342" width="26.28515625" customWidth="1"/>
    <col min="3343" max="3343" width="28.28515625" customWidth="1"/>
    <col min="3344" max="3346" width="15.5703125" customWidth="1"/>
    <col min="3347" max="3350" width="13.42578125" customWidth="1"/>
    <col min="3351" max="3351" width="26.85546875" customWidth="1"/>
    <col min="3352" max="3352" width="18.42578125" customWidth="1"/>
    <col min="3353" max="3353" width="12.7109375" customWidth="1"/>
    <col min="3354" max="3354" width="25.7109375" bestFit="1" customWidth="1"/>
    <col min="3355" max="3355" width="12.7109375" customWidth="1"/>
    <col min="3356" max="3356" width="20.42578125" customWidth="1"/>
    <col min="3585" max="3585" width="2.28515625" customWidth="1"/>
    <col min="3586" max="3586" width="18.7109375" customWidth="1"/>
    <col min="3587" max="3590" width="18.140625" customWidth="1"/>
    <col min="3591" max="3591" width="29.42578125" customWidth="1"/>
    <col min="3592" max="3592" width="25.85546875" customWidth="1"/>
    <col min="3593" max="3593" width="27.7109375" customWidth="1"/>
    <col min="3594" max="3594" width="55" customWidth="1"/>
    <col min="3595" max="3595" width="27.140625" customWidth="1"/>
    <col min="3596" max="3596" width="17.7109375" customWidth="1"/>
    <col min="3597" max="3598" width="26.28515625" customWidth="1"/>
    <col min="3599" max="3599" width="28.28515625" customWidth="1"/>
    <col min="3600" max="3602" width="15.5703125" customWidth="1"/>
    <col min="3603" max="3606" width="13.42578125" customWidth="1"/>
    <col min="3607" max="3607" width="26.85546875" customWidth="1"/>
    <col min="3608" max="3608" width="18.42578125" customWidth="1"/>
    <col min="3609" max="3609" width="12.7109375" customWidth="1"/>
    <col min="3610" max="3610" width="25.7109375" bestFit="1" customWidth="1"/>
    <col min="3611" max="3611" width="12.7109375" customWidth="1"/>
    <col min="3612" max="3612" width="20.42578125" customWidth="1"/>
    <col min="3841" max="3841" width="2.28515625" customWidth="1"/>
    <col min="3842" max="3842" width="18.7109375" customWidth="1"/>
    <col min="3843" max="3846" width="18.140625" customWidth="1"/>
    <col min="3847" max="3847" width="29.42578125" customWidth="1"/>
    <col min="3848" max="3848" width="25.85546875" customWidth="1"/>
    <col min="3849" max="3849" width="27.7109375" customWidth="1"/>
    <col min="3850" max="3850" width="55" customWidth="1"/>
    <col min="3851" max="3851" width="27.140625" customWidth="1"/>
    <col min="3852" max="3852" width="17.7109375" customWidth="1"/>
    <col min="3853" max="3854" width="26.28515625" customWidth="1"/>
    <col min="3855" max="3855" width="28.28515625" customWidth="1"/>
    <col min="3856" max="3858" width="15.5703125" customWidth="1"/>
    <col min="3859" max="3862" width="13.42578125" customWidth="1"/>
    <col min="3863" max="3863" width="26.85546875" customWidth="1"/>
    <col min="3864" max="3864" width="18.42578125" customWidth="1"/>
    <col min="3865" max="3865" width="12.7109375" customWidth="1"/>
    <col min="3866" max="3866" width="25.7109375" bestFit="1" customWidth="1"/>
    <col min="3867" max="3867" width="12.7109375" customWidth="1"/>
    <col min="3868" max="3868" width="20.42578125" customWidth="1"/>
    <col min="4097" max="4097" width="2.28515625" customWidth="1"/>
    <col min="4098" max="4098" width="18.7109375" customWidth="1"/>
    <col min="4099" max="4102" width="18.140625" customWidth="1"/>
    <col min="4103" max="4103" width="29.42578125" customWidth="1"/>
    <col min="4104" max="4104" width="25.85546875" customWidth="1"/>
    <col min="4105" max="4105" width="27.7109375" customWidth="1"/>
    <col min="4106" max="4106" width="55" customWidth="1"/>
    <col min="4107" max="4107" width="27.140625" customWidth="1"/>
    <col min="4108" max="4108" width="17.7109375" customWidth="1"/>
    <col min="4109" max="4110" width="26.28515625" customWidth="1"/>
    <col min="4111" max="4111" width="28.28515625" customWidth="1"/>
    <col min="4112" max="4114" width="15.5703125" customWidth="1"/>
    <col min="4115" max="4118" width="13.42578125" customWidth="1"/>
    <col min="4119" max="4119" width="26.85546875" customWidth="1"/>
    <col min="4120" max="4120" width="18.42578125" customWidth="1"/>
    <col min="4121" max="4121" width="12.7109375" customWidth="1"/>
    <col min="4122" max="4122" width="25.7109375" bestFit="1" customWidth="1"/>
    <col min="4123" max="4123" width="12.7109375" customWidth="1"/>
    <col min="4124" max="4124" width="20.42578125" customWidth="1"/>
    <col min="4353" max="4353" width="2.28515625" customWidth="1"/>
    <col min="4354" max="4354" width="18.7109375" customWidth="1"/>
    <col min="4355" max="4358" width="18.140625" customWidth="1"/>
    <col min="4359" max="4359" width="29.42578125" customWidth="1"/>
    <col min="4360" max="4360" width="25.85546875" customWidth="1"/>
    <col min="4361" max="4361" width="27.7109375" customWidth="1"/>
    <col min="4362" max="4362" width="55" customWidth="1"/>
    <col min="4363" max="4363" width="27.140625" customWidth="1"/>
    <col min="4364" max="4364" width="17.7109375" customWidth="1"/>
    <col min="4365" max="4366" width="26.28515625" customWidth="1"/>
    <col min="4367" max="4367" width="28.28515625" customWidth="1"/>
    <col min="4368" max="4370" width="15.5703125" customWidth="1"/>
    <col min="4371" max="4374" width="13.42578125" customWidth="1"/>
    <col min="4375" max="4375" width="26.85546875" customWidth="1"/>
    <col min="4376" max="4376" width="18.42578125" customWidth="1"/>
    <col min="4377" max="4377" width="12.7109375" customWidth="1"/>
    <col min="4378" max="4378" width="25.7109375" bestFit="1" customWidth="1"/>
    <col min="4379" max="4379" width="12.7109375" customWidth="1"/>
    <col min="4380" max="4380" width="20.42578125" customWidth="1"/>
    <col min="4609" max="4609" width="2.28515625" customWidth="1"/>
    <col min="4610" max="4610" width="18.7109375" customWidth="1"/>
    <col min="4611" max="4614" width="18.140625" customWidth="1"/>
    <col min="4615" max="4615" width="29.42578125" customWidth="1"/>
    <col min="4616" max="4616" width="25.85546875" customWidth="1"/>
    <col min="4617" max="4617" width="27.7109375" customWidth="1"/>
    <col min="4618" max="4618" width="55" customWidth="1"/>
    <col min="4619" max="4619" width="27.140625" customWidth="1"/>
    <col min="4620" max="4620" width="17.7109375" customWidth="1"/>
    <col min="4621" max="4622" width="26.28515625" customWidth="1"/>
    <col min="4623" max="4623" width="28.28515625" customWidth="1"/>
    <col min="4624" max="4626" width="15.5703125" customWidth="1"/>
    <col min="4627" max="4630" width="13.42578125" customWidth="1"/>
    <col min="4631" max="4631" width="26.85546875" customWidth="1"/>
    <col min="4632" max="4632" width="18.42578125" customWidth="1"/>
    <col min="4633" max="4633" width="12.7109375" customWidth="1"/>
    <col min="4634" max="4634" width="25.7109375" bestFit="1" customWidth="1"/>
    <col min="4635" max="4635" width="12.7109375" customWidth="1"/>
    <col min="4636" max="4636" width="20.42578125" customWidth="1"/>
    <col min="4865" max="4865" width="2.28515625" customWidth="1"/>
    <col min="4866" max="4866" width="18.7109375" customWidth="1"/>
    <col min="4867" max="4870" width="18.140625" customWidth="1"/>
    <col min="4871" max="4871" width="29.42578125" customWidth="1"/>
    <col min="4872" max="4872" width="25.85546875" customWidth="1"/>
    <col min="4873" max="4873" width="27.7109375" customWidth="1"/>
    <col min="4874" max="4874" width="55" customWidth="1"/>
    <col min="4875" max="4875" width="27.140625" customWidth="1"/>
    <col min="4876" max="4876" width="17.7109375" customWidth="1"/>
    <col min="4877" max="4878" width="26.28515625" customWidth="1"/>
    <col min="4879" max="4879" width="28.28515625" customWidth="1"/>
    <col min="4880" max="4882" width="15.5703125" customWidth="1"/>
    <col min="4883" max="4886" width="13.42578125" customWidth="1"/>
    <col min="4887" max="4887" width="26.85546875" customWidth="1"/>
    <col min="4888" max="4888" width="18.42578125" customWidth="1"/>
    <col min="4889" max="4889" width="12.7109375" customWidth="1"/>
    <col min="4890" max="4890" width="25.7109375" bestFit="1" customWidth="1"/>
    <col min="4891" max="4891" width="12.7109375" customWidth="1"/>
    <col min="4892" max="4892" width="20.42578125" customWidth="1"/>
    <col min="5121" max="5121" width="2.28515625" customWidth="1"/>
    <col min="5122" max="5122" width="18.7109375" customWidth="1"/>
    <col min="5123" max="5126" width="18.140625" customWidth="1"/>
    <col min="5127" max="5127" width="29.42578125" customWidth="1"/>
    <col min="5128" max="5128" width="25.85546875" customWidth="1"/>
    <col min="5129" max="5129" width="27.7109375" customWidth="1"/>
    <col min="5130" max="5130" width="55" customWidth="1"/>
    <col min="5131" max="5131" width="27.140625" customWidth="1"/>
    <col min="5132" max="5132" width="17.7109375" customWidth="1"/>
    <col min="5133" max="5134" width="26.28515625" customWidth="1"/>
    <col min="5135" max="5135" width="28.28515625" customWidth="1"/>
    <col min="5136" max="5138" width="15.5703125" customWidth="1"/>
    <col min="5139" max="5142" width="13.42578125" customWidth="1"/>
    <col min="5143" max="5143" width="26.85546875" customWidth="1"/>
    <col min="5144" max="5144" width="18.42578125" customWidth="1"/>
    <col min="5145" max="5145" width="12.7109375" customWidth="1"/>
    <col min="5146" max="5146" width="25.7109375" bestFit="1" customWidth="1"/>
    <col min="5147" max="5147" width="12.7109375" customWidth="1"/>
    <col min="5148" max="5148" width="20.42578125" customWidth="1"/>
    <col min="5377" max="5377" width="2.28515625" customWidth="1"/>
    <col min="5378" max="5378" width="18.7109375" customWidth="1"/>
    <col min="5379" max="5382" width="18.140625" customWidth="1"/>
    <col min="5383" max="5383" width="29.42578125" customWidth="1"/>
    <col min="5384" max="5384" width="25.85546875" customWidth="1"/>
    <col min="5385" max="5385" width="27.7109375" customWidth="1"/>
    <col min="5386" max="5386" width="55" customWidth="1"/>
    <col min="5387" max="5387" width="27.140625" customWidth="1"/>
    <col min="5388" max="5388" width="17.7109375" customWidth="1"/>
    <col min="5389" max="5390" width="26.28515625" customWidth="1"/>
    <col min="5391" max="5391" width="28.28515625" customWidth="1"/>
    <col min="5392" max="5394" width="15.5703125" customWidth="1"/>
    <col min="5395" max="5398" width="13.42578125" customWidth="1"/>
    <col min="5399" max="5399" width="26.85546875" customWidth="1"/>
    <col min="5400" max="5400" width="18.42578125" customWidth="1"/>
    <col min="5401" max="5401" width="12.7109375" customWidth="1"/>
    <col min="5402" max="5402" width="25.7109375" bestFit="1" customWidth="1"/>
    <col min="5403" max="5403" width="12.7109375" customWidth="1"/>
    <col min="5404" max="5404" width="20.42578125" customWidth="1"/>
    <col min="5633" max="5633" width="2.28515625" customWidth="1"/>
    <col min="5634" max="5634" width="18.7109375" customWidth="1"/>
    <col min="5635" max="5638" width="18.140625" customWidth="1"/>
    <col min="5639" max="5639" width="29.42578125" customWidth="1"/>
    <col min="5640" max="5640" width="25.85546875" customWidth="1"/>
    <col min="5641" max="5641" width="27.7109375" customWidth="1"/>
    <col min="5642" max="5642" width="55" customWidth="1"/>
    <col min="5643" max="5643" width="27.140625" customWidth="1"/>
    <col min="5644" max="5644" width="17.7109375" customWidth="1"/>
    <col min="5645" max="5646" width="26.28515625" customWidth="1"/>
    <col min="5647" max="5647" width="28.28515625" customWidth="1"/>
    <col min="5648" max="5650" width="15.5703125" customWidth="1"/>
    <col min="5651" max="5654" width="13.42578125" customWidth="1"/>
    <col min="5655" max="5655" width="26.85546875" customWidth="1"/>
    <col min="5656" max="5656" width="18.42578125" customWidth="1"/>
    <col min="5657" max="5657" width="12.7109375" customWidth="1"/>
    <col min="5658" max="5658" width="25.7109375" bestFit="1" customWidth="1"/>
    <col min="5659" max="5659" width="12.7109375" customWidth="1"/>
    <col min="5660" max="5660" width="20.42578125" customWidth="1"/>
    <col min="5889" max="5889" width="2.28515625" customWidth="1"/>
    <col min="5890" max="5890" width="18.7109375" customWidth="1"/>
    <col min="5891" max="5894" width="18.140625" customWidth="1"/>
    <col min="5895" max="5895" width="29.42578125" customWidth="1"/>
    <col min="5896" max="5896" width="25.85546875" customWidth="1"/>
    <col min="5897" max="5897" width="27.7109375" customWidth="1"/>
    <col min="5898" max="5898" width="55" customWidth="1"/>
    <col min="5899" max="5899" width="27.140625" customWidth="1"/>
    <col min="5900" max="5900" width="17.7109375" customWidth="1"/>
    <col min="5901" max="5902" width="26.28515625" customWidth="1"/>
    <col min="5903" max="5903" width="28.28515625" customWidth="1"/>
    <col min="5904" max="5906" width="15.5703125" customWidth="1"/>
    <col min="5907" max="5910" width="13.42578125" customWidth="1"/>
    <col min="5911" max="5911" width="26.85546875" customWidth="1"/>
    <col min="5912" max="5912" width="18.42578125" customWidth="1"/>
    <col min="5913" max="5913" width="12.7109375" customWidth="1"/>
    <col min="5914" max="5914" width="25.7109375" bestFit="1" customWidth="1"/>
    <col min="5915" max="5915" width="12.7109375" customWidth="1"/>
    <col min="5916" max="5916" width="20.42578125" customWidth="1"/>
    <col min="6145" max="6145" width="2.28515625" customWidth="1"/>
    <col min="6146" max="6146" width="18.7109375" customWidth="1"/>
    <col min="6147" max="6150" width="18.140625" customWidth="1"/>
    <col min="6151" max="6151" width="29.42578125" customWidth="1"/>
    <col min="6152" max="6152" width="25.85546875" customWidth="1"/>
    <col min="6153" max="6153" width="27.7109375" customWidth="1"/>
    <col min="6154" max="6154" width="55" customWidth="1"/>
    <col min="6155" max="6155" width="27.140625" customWidth="1"/>
    <col min="6156" max="6156" width="17.7109375" customWidth="1"/>
    <col min="6157" max="6158" width="26.28515625" customWidth="1"/>
    <col min="6159" max="6159" width="28.28515625" customWidth="1"/>
    <col min="6160" max="6162" width="15.5703125" customWidth="1"/>
    <col min="6163" max="6166" width="13.42578125" customWidth="1"/>
    <col min="6167" max="6167" width="26.85546875" customWidth="1"/>
    <col min="6168" max="6168" width="18.42578125" customWidth="1"/>
    <col min="6169" max="6169" width="12.7109375" customWidth="1"/>
    <col min="6170" max="6170" width="25.7109375" bestFit="1" customWidth="1"/>
    <col min="6171" max="6171" width="12.7109375" customWidth="1"/>
    <col min="6172" max="6172" width="20.42578125" customWidth="1"/>
    <col min="6401" max="6401" width="2.28515625" customWidth="1"/>
    <col min="6402" max="6402" width="18.7109375" customWidth="1"/>
    <col min="6403" max="6406" width="18.140625" customWidth="1"/>
    <col min="6407" max="6407" width="29.42578125" customWidth="1"/>
    <col min="6408" max="6408" width="25.85546875" customWidth="1"/>
    <col min="6409" max="6409" width="27.7109375" customWidth="1"/>
    <col min="6410" max="6410" width="55" customWidth="1"/>
    <col min="6411" max="6411" width="27.140625" customWidth="1"/>
    <col min="6412" max="6412" width="17.7109375" customWidth="1"/>
    <col min="6413" max="6414" width="26.28515625" customWidth="1"/>
    <col min="6415" max="6415" width="28.28515625" customWidth="1"/>
    <col min="6416" max="6418" width="15.5703125" customWidth="1"/>
    <col min="6419" max="6422" width="13.42578125" customWidth="1"/>
    <col min="6423" max="6423" width="26.85546875" customWidth="1"/>
    <col min="6424" max="6424" width="18.42578125" customWidth="1"/>
    <col min="6425" max="6425" width="12.7109375" customWidth="1"/>
    <col min="6426" max="6426" width="25.7109375" bestFit="1" customWidth="1"/>
    <col min="6427" max="6427" width="12.7109375" customWidth="1"/>
    <col min="6428" max="6428" width="20.42578125" customWidth="1"/>
    <col min="6657" max="6657" width="2.28515625" customWidth="1"/>
    <col min="6658" max="6658" width="18.7109375" customWidth="1"/>
    <col min="6659" max="6662" width="18.140625" customWidth="1"/>
    <col min="6663" max="6663" width="29.42578125" customWidth="1"/>
    <col min="6664" max="6664" width="25.85546875" customWidth="1"/>
    <col min="6665" max="6665" width="27.7109375" customWidth="1"/>
    <col min="6666" max="6666" width="55" customWidth="1"/>
    <col min="6667" max="6667" width="27.140625" customWidth="1"/>
    <col min="6668" max="6668" width="17.7109375" customWidth="1"/>
    <col min="6669" max="6670" width="26.28515625" customWidth="1"/>
    <col min="6671" max="6671" width="28.28515625" customWidth="1"/>
    <col min="6672" max="6674" width="15.5703125" customWidth="1"/>
    <col min="6675" max="6678" width="13.42578125" customWidth="1"/>
    <col min="6679" max="6679" width="26.85546875" customWidth="1"/>
    <col min="6680" max="6680" width="18.42578125" customWidth="1"/>
    <col min="6681" max="6681" width="12.7109375" customWidth="1"/>
    <col min="6682" max="6682" width="25.7109375" bestFit="1" customWidth="1"/>
    <col min="6683" max="6683" width="12.7109375" customWidth="1"/>
    <col min="6684" max="6684" width="20.42578125" customWidth="1"/>
    <col min="6913" max="6913" width="2.28515625" customWidth="1"/>
    <col min="6914" max="6914" width="18.7109375" customWidth="1"/>
    <col min="6915" max="6918" width="18.140625" customWidth="1"/>
    <col min="6919" max="6919" width="29.42578125" customWidth="1"/>
    <col min="6920" max="6920" width="25.85546875" customWidth="1"/>
    <col min="6921" max="6921" width="27.7109375" customWidth="1"/>
    <col min="6922" max="6922" width="55" customWidth="1"/>
    <col min="6923" max="6923" width="27.140625" customWidth="1"/>
    <col min="6924" max="6924" width="17.7109375" customWidth="1"/>
    <col min="6925" max="6926" width="26.28515625" customWidth="1"/>
    <col min="6927" max="6927" width="28.28515625" customWidth="1"/>
    <col min="6928" max="6930" width="15.5703125" customWidth="1"/>
    <col min="6931" max="6934" width="13.42578125" customWidth="1"/>
    <col min="6935" max="6935" width="26.85546875" customWidth="1"/>
    <col min="6936" max="6936" width="18.42578125" customWidth="1"/>
    <col min="6937" max="6937" width="12.7109375" customWidth="1"/>
    <col min="6938" max="6938" width="25.7109375" bestFit="1" customWidth="1"/>
    <col min="6939" max="6939" width="12.7109375" customWidth="1"/>
    <col min="6940" max="6940" width="20.42578125" customWidth="1"/>
    <col min="7169" max="7169" width="2.28515625" customWidth="1"/>
    <col min="7170" max="7170" width="18.7109375" customWidth="1"/>
    <col min="7171" max="7174" width="18.140625" customWidth="1"/>
    <col min="7175" max="7175" width="29.42578125" customWidth="1"/>
    <col min="7176" max="7176" width="25.85546875" customWidth="1"/>
    <col min="7177" max="7177" width="27.7109375" customWidth="1"/>
    <col min="7178" max="7178" width="55" customWidth="1"/>
    <col min="7179" max="7179" width="27.140625" customWidth="1"/>
    <col min="7180" max="7180" width="17.7109375" customWidth="1"/>
    <col min="7181" max="7182" width="26.28515625" customWidth="1"/>
    <col min="7183" max="7183" width="28.28515625" customWidth="1"/>
    <col min="7184" max="7186" width="15.5703125" customWidth="1"/>
    <col min="7187" max="7190" width="13.42578125" customWidth="1"/>
    <col min="7191" max="7191" width="26.85546875" customWidth="1"/>
    <col min="7192" max="7192" width="18.42578125" customWidth="1"/>
    <col min="7193" max="7193" width="12.7109375" customWidth="1"/>
    <col min="7194" max="7194" width="25.7109375" bestFit="1" customWidth="1"/>
    <col min="7195" max="7195" width="12.7109375" customWidth="1"/>
    <col min="7196" max="7196" width="20.42578125" customWidth="1"/>
    <col min="7425" max="7425" width="2.28515625" customWidth="1"/>
    <col min="7426" max="7426" width="18.7109375" customWidth="1"/>
    <col min="7427" max="7430" width="18.140625" customWidth="1"/>
    <col min="7431" max="7431" width="29.42578125" customWidth="1"/>
    <col min="7432" max="7432" width="25.85546875" customWidth="1"/>
    <col min="7433" max="7433" width="27.7109375" customWidth="1"/>
    <col min="7434" max="7434" width="55" customWidth="1"/>
    <col min="7435" max="7435" width="27.140625" customWidth="1"/>
    <col min="7436" max="7436" width="17.7109375" customWidth="1"/>
    <col min="7437" max="7438" width="26.28515625" customWidth="1"/>
    <col min="7439" max="7439" width="28.28515625" customWidth="1"/>
    <col min="7440" max="7442" width="15.5703125" customWidth="1"/>
    <col min="7443" max="7446" width="13.42578125" customWidth="1"/>
    <col min="7447" max="7447" width="26.85546875" customWidth="1"/>
    <col min="7448" max="7448" width="18.42578125" customWidth="1"/>
    <col min="7449" max="7449" width="12.7109375" customWidth="1"/>
    <col min="7450" max="7450" width="25.7109375" bestFit="1" customWidth="1"/>
    <col min="7451" max="7451" width="12.7109375" customWidth="1"/>
    <col min="7452" max="7452" width="20.42578125" customWidth="1"/>
    <col min="7681" max="7681" width="2.28515625" customWidth="1"/>
    <col min="7682" max="7682" width="18.7109375" customWidth="1"/>
    <col min="7683" max="7686" width="18.140625" customWidth="1"/>
    <col min="7687" max="7687" width="29.42578125" customWidth="1"/>
    <col min="7688" max="7688" width="25.85546875" customWidth="1"/>
    <col min="7689" max="7689" width="27.7109375" customWidth="1"/>
    <col min="7690" max="7690" width="55" customWidth="1"/>
    <col min="7691" max="7691" width="27.140625" customWidth="1"/>
    <col min="7692" max="7692" width="17.7109375" customWidth="1"/>
    <col min="7693" max="7694" width="26.28515625" customWidth="1"/>
    <col min="7695" max="7695" width="28.28515625" customWidth="1"/>
    <col min="7696" max="7698" width="15.5703125" customWidth="1"/>
    <col min="7699" max="7702" width="13.42578125" customWidth="1"/>
    <col min="7703" max="7703" width="26.85546875" customWidth="1"/>
    <col min="7704" max="7704" width="18.42578125" customWidth="1"/>
    <col min="7705" max="7705" width="12.7109375" customWidth="1"/>
    <col min="7706" max="7706" width="25.7109375" bestFit="1" customWidth="1"/>
    <col min="7707" max="7707" width="12.7109375" customWidth="1"/>
    <col min="7708" max="7708" width="20.42578125" customWidth="1"/>
    <col min="7937" max="7937" width="2.28515625" customWidth="1"/>
    <col min="7938" max="7938" width="18.7109375" customWidth="1"/>
    <col min="7939" max="7942" width="18.140625" customWidth="1"/>
    <col min="7943" max="7943" width="29.42578125" customWidth="1"/>
    <col min="7944" max="7944" width="25.85546875" customWidth="1"/>
    <col min="7945" max="7945" width="27.7109375" customWidth="1"/>
    <col min="7946" max="7946" width="55" customWidth="1"/>
    <col min="7947" max="7947" width="27.140625" customWidth="1"/>
    <col min="7948" max="7948" width="17.7109375" customWidth="1"/>
    <col min="7949" max="7950" width="26.28515625" customWidth="1"/>
    <col min="7951" max="7951" width="28.28515625" customWidth="1"/>
    <col min="7952" max="7954" width="15.5703125" customWidth="1"/>
    <col min="7955" max="7958" width="13.42578125" customWidth="1"/>
    <col min="7959" max="7959" width="26.85546875" customWidth="1"/>
    <col min="7960" max="7960" width="18.42578125" customWidth="1"/>
    <col min="7961" max="7961" width="12.7109375" customWidth="1"/>
    <col min="7962" max="7962" width="25.7109375" bestFit="1" customWidth="1"/>
    <col min="7963" max="7963" width="12.7109375" customWidth="1"/>
    <col min="7964" max="7964" width="20.42578125" customWidth="1"/>
    <col min="8193" max="8193" width="2.28515625" customWidth="1"/>
    <col min="8194" max="8194" width="18.7109375" customWidth="1"/>
    <col min="8195" max="8198" width="18.140625" customWidth="1"/>
    <col min="8199" max="8199" width="29.42578125" customWidth="1"/>
    <col min="8200" max="8200" width="25.85546875" customWidth="1"/>
    <col min="8201" max="8201" width="27.7109375" customWidth="1"/>
    <col min="8202" max="8202" width="55" customWidth="1"/>
    <col min="8203" max="8203" width="27.140625" customWidth="1"/>
    <col min="8204" max="8204" width="17.7109375" customWidth="1"/>
    <col min="8205" max="8206" width="26.28515625" customWidth="1"/>
    <col min="8207" max="8207" width="28.28515625" customWidth="1"/>
    <col min="8208" max="8210" width="15.5703125" customWidth="1"/>
    <col min="8211" max="8214" width="13.42578125" customWidth="1"/>
    <col min="8215" max="8215" width="26.85546875" customWidth="1"/>
    <col min="8216" max="8216" width="18.42578125" customWidth="1"/>
    <col min="8217" max="8217" width="12.7109375" customWidth="1"/>
    <col min="8218" max="8218" width="25.7109375" bestFit="1" customWidth="1"/>
    <col min="8219" max="8219" width="12.7109375" customWidth="1"/>
    <col min="8220" max="8220" width="20.42578125" customWidth="1"/>
    <col min="8449" max="8449" width="2.28515625" customWidth="1"/>
    <col min="8450" max="8450" width="18.7109375" customWidth="1"/>
    <col min="8451" max="8454" width="18.140625" customWidth="1"/>
    <col min="8455" max="8455" width="29.42578125" customWidth="1"/>
    <col min="8456" max="8456" width="25.85546875" customWidth="1"/>
    <col min="8457" max="8457" width="27.7109375" customWidth="1"/>
    <col min="8458" max="8458" width="55" customWidth="1"/>
    <col min="8459" max="8459" width="27.140625" customWidth="1"/>
    <col min="8460" max="8460" width="17.7109375" customWidth="1"/>
    <col min="8461" max="8462" width="26.28515625" customWidth="1"/>
    <col min="8463" max="8463" width="28.28515625" customWidth="1"/>
    <col min="8464" max="8466" width="15.5703125" customWidth="1"/>
    <col min="8467" max="8470" width="13.42578125" customWidth="1"/>
    <col min="8471" max="8471" width="26.85546875" customWidth="1"/>
    <col min="8472" max="8472" width="18.42578125" customWidth="1"/>
    <col min="8473" max="8473" width="12.7109375" customWidth="1"/>
    <col min="8474" max="8474" width="25.7109375" bestFit="1" customWidth="1"/>
    <col min="8475" max="8475" width="12.7109375" customWidth="1"/>
    <col min="8476" max="8476" width="20.42578125" customWidth="1"/>
    <col min="8705" max="8705" width="2.28515625" customWidth="1"/>
    <col min="8706" max="8706" width="18.7109375" customWidth="1"/>
    <col min="8707" max="8710" width="18.140625" customWidth="1"/>
    <col min="8711" max="8711" width="29.42578125" customWidth="1"/>
    <col min="8712" max="8712" width="25.85546875" customWidth="1"/>
    <col min="8713" max="8713" width="27.7109375" customWidth="1"/>
    <col min="8714" max="8714" width="55" customWidth="1"/>
    <col min="8715" max="8715" width="27.140625" customWidth="1"/>
    <col min="8716" max="8716" width="17.7109375" customWidth="1"/>
    <col min="8717" max="8718" width="26.28515625" customWidth="1"/>
    <col min="8719" max="8719" width="28.28515625" customWidth="1"/>
    <col min="8720" max="8722" width="15.5703125" customWidth="1"/>
    <col min="8723" max="8726" width="13.42578125" customWidth="1"/>
    <col min="8727" max="8727" width="26.85546875" customWidth="1"/>
    <col min="8728" max="8728" width="18.42578125" customWidth="1"/>
    <col min="8729" max="8729" width="12.7109375" customWidth="1"/>
    <col min="8730" max="8730" width="25.7109375" bestFit="1" customWidth="1"/>
    <col min="8731" max="8731" width="12.7109375" customWidth="1"/>
    <col min="8732" max="8732" width="20.42578125" customWidth="1"/>
    <col min="8961" max="8961" width="2.28515625" customWidth="1"/>
    <col min="8962" max="8962" width="18.7109375" customWidth="1"/>
    <col min="8963" max="8966" width="18.140625" customWidth="1"/>
    <col min="8967" max="8967" width="29.42578125" customWidth="1"/>
    <col min="8968" max="8968" width="25.85546875" customWidth="1"/>
    <col min="8969" max="8969" width="27.7109375" customWidth="1"/>
    <col min="8970" max="8970" width="55" customWidth="1"/>
    <col min="8971" max="8971" width="27.140625" customWidth="1"/>
    <col min="8972" max="8972" width="17.7109375" customWidth="1"/>
    <col min="8973" max="8974" width="26.28515625" customWidth="1"/>
    <col min="8975" max="8975" width="28.28515625" customWidth="1"/>
    <col min="8976" max="8978" width="15.5703125" customWidth="1"/>
    <col min="8979" max="8982" width="13.42578125" customWidth="1"/>
    <col min="8983" max="8983" width="26.85546875" customWidth="1"/>
    <col min="8984" max="8984" width="18.42578125" customWidth="1"/>
    <col min="8985" max="8985" width="12.7109375" customWidth="1"/>
    <col min="8986" max="8986" width="25.7109375" bestFit="1" customWidth="1"/>
    <col min="8987" max="8987" width="12.7109375" customWidth="1"/>
    <col min="8988" max="8988" width="20.42578125" customWidth="1"/>
    <col min="9217" max="9217" width="2.28515625" customWidth="1"/>
    <col min="9218" max="9218" width="18.7109375" customWidth="1"/>
    <col min="9219" max="9222" width="18.140625" customWidth="1"/>
    <col min="9223" max="9223" width="29.42578125" customWidth="1"/>
    <col min="9224" max="9224" width="25.85546875" customWidth="1"/>
    <col min="9225" max="9225" width="27.7109375" customWidth="1"/>
    <col min="9226" max="9226" width="55" customWidth="1"/>
    <col min="9227" max="9227" width="27.140625" customWidth="1"/>
    <col min="9228" max="9228" width="17.7109375" customWidth="1"/>
    <col min="9229" max="9230" width="26.28515625" customWidth="1"/>
    <col min="9231" max="9231" width="28.28515625" customWidth="1"/>
    <col min="9232" max="9234" width="15.5703125" customWidth="1"/>
    <col min="9235" max="9238" width="13.42578125" customWidth="1"/>
    <col min="9239" max="9239" width="26.85546875" customWidth="1"/>
    <col min="9240" max="9240" width="18.42578125" customWidth="1"/>
    <col min="9241" max="9241" width="12.7109375" customWidth="1"/>
    <col min="9242" max="9242" width="25.7109375" bestFit="1" customWidth="1"/>
    <col min="9243" max="9243" width="12.7109375" customWidth="1"/>
    <col min="9244" max="9244" width="20.42578125" customWidth="1"/>
    <col min="9473" max="9473" width="2.28515625" customWidth="1"/>
    <col min="9474" max="9474" width="18.7109375" customWidth="1"/>
    <col min="9475" max="9478" width="18.140625" customWidth="1"/>
    <col min="9479" max="9479" width="29.42578125" customWidth="1"/>
    <col min="9480" max="9480" width="25.85546875" customWidth="1"/>
    <col min="9481" max="9481" width="27.7109375" customWidth="1"/>
    <col min="9482" max="9482" width="55" customWidth="1"/>
    <col min="9483" max="9483" width="27.140625" customWidth="1"/>
    <col min="9484" max="9484" width="17.7109375" customWidth="1"/>
    <col min="9485" max="9486" width="26.28515625" customWidth="1"/>
    <col min="9487" max="9487" width="28.28515625" customWidth="1"/>
    <col min="9488" max="9490" width="15.5703125" customWidth="1"/>
    <col min="9491" max="9494" width="13.42578125" customWidth="1"/>
    <col min="9495" max="9495" width="26.85546875" customWidth="1"/>
    <col min="9496" max="9496" width="18.42578125" customWidth="1"/>
    <col min="9497" max="9497" width="12.7109375" customWidth="1"/>
    <col min="9498" max="9498" width="25.7109375" bestFit="1" customWidth="1"/>
    <col min="9499" max="9499" width="12.7109375" customWidth="1"/>
    <col min="9500" max="9500" width="20.42578125" customWidth="1"/>
    <col min="9729" max="9729" width="2.28515625" customWidth="1"/>
    <col min="9730" max="9730" width="18.7109375" customWidth="1"/>
    <col min="9731" max="9734" width="18.140625" customWidth="1"/>
    <col min="9735" max="9735" width="29.42578125" customWidth="1"/>
    <col min="9736" max="9736" width="25.85546875" customWidth="1"/>
    <col min="9737" max="9737" width="27.7109375" customWidth="1"/>
    <col min="9738" max="9738" width="55" customWidth="1"/>
    <col min="9739" max="9739" width="27.140625" customWidth="1"/>
    <col min="9740" max="9740" width="17.7109375" customWidth="1"/>
    <col min="9741" max="9742" width="26.28515625" customWidth="1"/>
    <col min="9743" max="9743" width="28.28515625" customWidth="1"/>
    <col min="9744" max="9746" width="15.5703125" customWidth="1"/>
    <col min="9747" max="9750" width="13.42578125" customWidth="1"/>
    <col min="9751" max="9751" width="26.85546875" customWidth="1"/>
    <col min="9752" max="9752" width="18.42578125" customWidth="1"/>
    <col min="9753" max="9753" width="12.7109375" customWidth="1"/>
    <col min="9754" max="9754" width="25.7109375" bestFit="1" customWidth="1"/>
    <col min="9755" max="9755" width="12.7109375" customWidth="1"/>
    <col min="9756" max="9756" width="20.42578125" customWidth="1"/>
    <col min="9985" max="9985" width="2.28515625" customWidth="1"/>
    <col min="9986" max="9986" width="18.7109375" customWidth="1"/>
    <col min="9987" max="9990" width="18.140625" customWidth="1"/>
    <col min="9991" max="9991" width="29.42578125" customWidth="1"/>
    <col min="9992" max="9992" width="25.85546875" customWidth="1"/>
    <col min="9993" max="9993" width="27.7109375" customWidth="1"/>
    <col min="9994" max="9994" width="55" customWidth="1"/>
    <col min="9995" max="9995" width="27.140625" customWidth="1"/>
    <col min="9996" max="9996" width="17.7109375" customWidth="1"/>
    <col min="9997" max="9998" width="26.28515625" customWidth="1"/>
    <col min="9999" max="9999" width="28.28515625" customWidth="1"/>
    <col min="10000" max="10002" width="15.5703125" customWidth="1"/>
    <col min="10003" max="10006" width="13.42578125" customWidth="1"/>
    <col min="10007" max="10007" width="26.85546875" customWidth="1"/>
    <col min="10008" max="10008" width="18.42578125" customWidth="1"/>
    <col min="10009" max="10009" width="12.7109375" customWidth="1"/>
    <col min="10010" max="10010" width="25.7109375" bestFit="1" customWidth="1"/>
    <col min="10011" max="10011" width="12.7109375" customWidth="1"/>
    <col min="10012" max="10012" width="20.42578125" customWidth="1"/>
    <col min="10241" max="10241" width="2.28515625" customWidth="1"/>
    <col min="10242" max="10242" width="18.7109375" customWidth="1"/>
    <col min="10243" max="10246" width="18.140625" customWidth="1"/>
    <col min="10247" max="10247" width="29.42578125" customWidth="1"/>
    <col min="10248" max="10248" width="25.85546875" customWidth="1"/>
    <col min="10249" max="10249" width="27.7109375" customWidth="1"/>
    <col min="10250" max="10250" width="55" customWidth="1"/>
    <col min="10251" max="10251" width="27.140625" customWidth="1"/>
    <col min="10252" max="10252" width="17.7109375" customWidth="1"/>
    <col min="10253" max="10254" width="26.28515625" customWidth="1"/>
    <col min="10255" max="10255" width="28.28515625" customWidth="1"/>
    <col min="10256" max="10258" width="15.5703125" customWidth="1"/>
    <col min="10259" max="10262" width="13.42578125" customWidth="1"/>
    <col min="10263" max="10263" width="26.85546875" customWidth="1"/>
    <col min="10264" max="10264" width="18.42578125" customWidth="1"/>
    <col min="10265" max="10265" width="12.7109375" customWidth="1"/>
    <col min="10266" max="10266" width="25.7109375" bestFit="1" customWidth="1"/>
    <col min="10267" max="10267" width="12.7109375" customWidth="1"/>
    <col min="10268" max="10268" width="20.42578125" customWidth="1"/>
    <col min="10497" max="10497" width="2.28515625" customWidth="1"/>
    <col min="10498" max="10498" width="18.7109375" customWidth="1"/>
    <col min="10499" max="10502" width="18.140625" customWidth="1"/>
    <col min="10503" max="10503" width="29.42578125" customWidth="1"/>
    <col min="10504" max="10504" width="25.85546875" customWidth="1"/>
    <col min="10505" max="10505" width="27.7109375" customWidth="1"/>
    <col min="10506" max="10506" width="55" customWidth="1"/>
    <col min="10507" max="10507" width="27.140625" customWidth="1"/>
    <col min="10508" max="10508" width="17.7109375" customWidth="1"/>
    <col min="10509" max="10510" width="26.28515625" customWidth="1"/>
    <col min="10511" max="10511" width="28.28515625" customWidth="1"/>
    <col min="10512" max="10514" width="15.5703125" customWidth="1"/>
    <col min="10515" max="10518" width="13.42578125" customWidth="1"/>
    <col min="10519" max="10519" width="26.85546875" customWidth="1"/>
    <col min="10520" max="10520" width="18.42578125" customWidth="1"/>
    <col min="10521" max="10521" width="12.7109375" customWidth="1"/>
    <col min="10522" max="10522" width="25.7109375" bestFit="1" customWidth="1"/>
    <col min="10523" max="10523" width="12.7109375" customWidth="1"/>
    <col min="10524" max="10524" width="20.42578125" customWidth="1"/>
    <col min="10753" max="10753" width="2.28515625" customWidth="1"/>
    <col min="10754" max="10754" width="18.7109375" customWidth="1"/>
    <col min="10755" max="10758" width="18.140625" customWidth="1"/>
    <col min="10759" max="10759" width="29.42578125" customWidth="1"/>
    <col min="10760" max="10760" width="25.85546875" customWidth="1"/>
    <col min="10761" max="10761" width="27.7109375" customWidth="1"/>
    <col min="10762" max="10762" width="55" customWidth="1"/>
    <col min="10763" max="10763" width="27.140625" customWidth="1"/>
    <col min="10764" max="10764" width="17.7109375" customWidth="1"/>
    <col min="10765" max="10766" width="26.28515625" customWidth="1"/>
    <col min="10767" max="10767" width="28.28515625" customWidth="1"/>
    <col min="10768" max="10770" width="15.5703125" customWidth="1"/>
    <col min="10771" max="10774" width="13.42578125" customWidth="1"/>
    <col min="10775" max="10775" width="26.85546875" customWidth="1"/>
    <col min="10776" max="10776" width="18.42578125" customWidth="1"/>
    <col min="10777" max="10777" width="12.7109375" customWidth="1"/>
    <col min="10778" max="10778" width="25.7109375" bestFit="1" customWidth="1"/>
    <col min="10779" max="10779" width="12.7109375" customWidth="1"/>
    <col min="10780" max="10780" width="20.42578125" customWidth="1"/>
    <col min="11009" max="11009" width="2.28515625" customWidth="1"/>
    <col min="11010" max="11010" width="18.7109375" customWidth="1"/>
    <col min="11011" max="11014" width="18.140625" customWidth="1"/>
    <col min="11015" max="11015" width="29.42578125" customWidth="1"/>
    <col min="11016" max="11016" width="25.85546875" customWidth="1"/>
    <col min="11017" max="11017" width="27.7109375" customWidth="1"/>
    <col min="11018" max="11018" width="55" customWidth="1"/>
    <col min="11019" max="11019" width="27.140625" customWidth="1"/>
    <col min="11020" max="11020" width="17.7109375" customWidth="1"/>
    <col min="11021" max="11022" width="26.28515625" customWidth="1"/>
    <col min="11023" max="11023" width="28.28515625" customWidth="1"/>
    <col min="11024" max="11026" width="15.5703125" customWidth="1"/>
    <col min="11027" max="11030" width="13.42578125" customWidth="1"/>
    <col min="11031" max="11031" width="26.85546875" customWidth="1"/>
    <col min="11032" max="11032" width="18.42578125" customWidth="1"/>
    <col min="11033" max="11033" width="12.7109375" customWidth="1"/>
    <col min="11034" max="11034" width="25.7109375" bestFit="1" customWidth="1"/>
    <col min="11035" max="11035" width="12.7109375" customWidth="1"/>
    <col min="11036" max="11036" width="20.42578125" customWidth="1"/>
    <col min="11265" max="11265" width="2.28515625" customWidth="1"/>
    <col min="11266" max="11266" width="18.7109375" customWidth="1"/>
    <col min="11267" max="11270" width="18.140625" customWidth="1"/>
    <col min="11271" max="11271" width="29.42578125" customWidth="1"/>
    <col min="11272" max="11272" width="25.85546875" customWidth="1"/>
    <col min="11273" max="11273" width="27.7109375" customWidth="1"/>
    <col min="11274" max="11274" width="55" customWidth="1"/>
    <col min="11275" max="11275" width="27.140625" customWidth="1"/>
    <col min="11276" max="11276" width="17.7109375" customWidth="1"/>
    <col min="11277" max="11278" width="26.28515625" customWidth="1"/>
    <col min="11279" max="11279" width="28.28515625" customWidth="1"/>
    <col min="11280" max="11282" width="15.5703125" customWidth="1"/>
    <col min="11283" max="11286" width="13.42578125" customWidth="1"/>
    <col min="11287" max="11287" width="26.85546875" customWidth="1"/>
    <col min="11288" max="11288" width="18.42578125" customWidth="1"/>
    <col min="11289" max="11289" width="12.7109375" customWidth="1"/>
    <col min="11290" max="11290" width="25.7109375" bestFit="1" customWidth="1"/>
    <col min="11291" max="11291" width="12.7109375" customWidth="1"/>
    <col min="11292" max="11292" width="20.42578125" customWidth="1"/>
    <col min="11521" max="11521" width="2.28515625" customWidth="1"/>
    <col min="11522" max="11522" width="18.7109375" customWidth="1"/>
    <col min="11523" max="11526" width="18.140625" customWidth="1"/>
    <col min="11527" max="11527" width="29.42578125" customWidth="1"/>
    <col min="11528" max="11528" width="25.85546875" customWidth="1"/>
    <col min="11529" max="11529" width="27.7109375" customWidth="1"/>
    <col min="11530" max="11530" width="55" customWidth="1"/>
    <col min="11531" max="11531" width="27.140625" customWidth="1"/>
    <col min="11532" max="11532" width="17.7109375" customWidth="1"/>
    <col min="11533" max="11534" width="26.28515625" customWidth="1"/>
    <col min="11535" max="11535" width="28.28515625" customWidth="1"/>
    <col min="11536" max="11538" width="15.5703125" customWidth="1"/>
    <col min="11539" max="11542" width="13.42578125" customWidth="1"/>
    <col min="11543" max="11543" width="26.85546875" customWidth="1"/>
    <col min="11544" max="11544" width="18.42578125" customWidth="1"/>
    <col min="11545" max="11545" width="12.7109375" customWidth="1"/>
    <col min="11546" max="11546" width="25.7109375" bestFit="1" customWidth="1"/>
    <col min="11547" max="11547" width="12.7109375" customWidth="1"/>
    <col min="11548" max="11548" width="20.42578125" customWidth="1"/>
    <col min="11777" max="11777" width="2.28515625" customWidth="1"/>
    <col min="11778" max="11778" width="18.7109375" customWidth="1"/>
    <col min="11779" max="11782" width="18.140625" customWidth="1"/>
    <col min="11783" max="11783" width="29.42578125" customWidth="1"/>
    <col min="11784" max="11784" width="25.85546875" customWidth="1"/>
    <col min="11785" max="11785" width="27.7109375" customWidth="1"/>
    <col min="11786" max="11786" width="55" customWidth="1"/>
    <col min="11787" max="11787" width="27.140625" customWidth="1"/>
    <col min="11788" max="11788" width="17.7109375" customWidth="1"/>
    <col min="11789" max="11790" width="26.28515625" customWidth="1"/>
    <col min="11791" max="11791" width="28.28515625" customWidth="1"/>
    <col min="11792" max="11794" width="15.5703125" customWidth="1"/>
    <col min="11795" max="11798" width="13.42578125" customWidth="1"/>
    <col min="11799" max="11799" width="26.85546875" customWidth="1"/>
    <col min="11800" max="11800" width="18.42578125" customWidth="1"/>
    <col min="11801" max="11801" width="12.7109375" customWidth="1"/>
    <col min="11802" max="11802" width="25.7109375" bestFit="1" customWidth="1"/>
    <col min="11803" max="11803" width="12.7109375" customWidth="1"/>
    <col min="11804" max="11804" width="20.42578125" customWidth="1"/>
    <col min="12033" max="12033" width="2.28515625" customWidth="1"/>
    <col min="12034" max="12034" width="18.7109375" customWidth="1"/>
    <col min="12035" max="12038" width="18.140625" customWidth="1"/>
    <col min="12039" max="12039" width="29.42578125" customWidth="1"/>
    <col min="12040" max="12040" width="25.85546875" customWidth="1"/>
    <col min="12041" max="12041" width="27.7109375" customWidth="1"/>
    <col min="12042" max="12042" width="55" customWidth="1"/>
    <col min="12043" max="12043" width="27.140625" customWidth="1"/>
    <col min="12044" max="12044" width="17.7109375" customWidth="1"/>
    <col min="12045" max="12046" width="26.28515625" customWidth="1"/>
    <col min="12047" max="12047" width="28.28515625" customWidth="1"/>
    <col min="12048" max="12050" width="15.5703125" customWidth="1"/>
    <col min="12051" max="12054" width="13.42578125" customWidth="1"/>
    <col min="12055" max="12055" width="26.85546875" customWidth="1"/>
    <col min="12056" max="12056" width="18.42578125" customWidth="1"/>
    <col min="12057" max="12057" width="12.7109375" customWidth="1"/>
    <col min="12058" max="12058" width="25.7109375" bestFit="1" customWidth="1"/>
    <col min="12059" max="12059" width="12.7109375" customWidth="1"/>
    <col min="12060" max="12060" width="20.42578125" customWidth="1"/>
    <col min="12289" max="12289" width="2.28515625" customWidth="1"/>
    <col min="12290" max="12290" width="18.7109375" customWidth="1"/>
    <col min="12291" max="12294" width="18.140625" customWidth="1"/>
    <col min="12295" max="12295" width="29.42578125" customWidth="1"/>
    <col min="12296" max="12296" width="25.85546875" customWidth="1"/>
    <col min="12297" max="12297" width="27.7109375" customWidth="1"/>
    <col min="12298" max="12298" width="55" customWidth="1"/>
    <col min="12299" max="12299" width="27.140625" customWidth="1"/>
    <col min="12300" max="12300" width="17.7109375" customWidth="1"/>
    <col min="12301" max="12302" width="26.28515625" customWidth="1"/>
    <col min="12303" max="12303" width="28.28515625" customWidth="1"/>
    <col min="12304" max="12306" width="15.5703125" customWidth="1"/>
    <col min="12307" max="12310" width="13.42578125" customWidth="1"/>
    <col min="12311" max="12311" width="26.85546875" customWidth="1"/>
    <col min="12312" max="12312" width="18.42578125" customWidth="1"/>
    <col min="12313" max="12313" width="12.7109375" customWidth="1"/>
    <col min="12314" max="12314" width="25.7109375" bestFit="1" customWidth="1"/>
    <col min="12315" max="12315" width="12.7109375" customWidth="1"/>
    <col min="12316" max="12316" width="20.42578125" customWidth="1"/>
    <col min="12545" max="12545" width="2.28515625" customWidth="1"/>
    <col min="12546" max="12546" width="18.7109375" customWidth="1"/>
    <col min="12547" max="12550" width="18.140625" customWidth="1"/>
    <col min="12551" max="12551" width="29.42578125" customWidth="1"/>
    <col min="12552" max="12552" width="25.85546875" customWidth="1"/>
    <col min="12553" max="12553" width="27.7109375" customWidth="1"/>
    <col min="12554" max="12554" width="55" customWidth="1"/>
    <col min="12555" max="12555" width="27.140625" customWidth="1"/>
    <col min="12556" max="12556" width="17.7109375" customWidth="1"/>
    <col min="12557" max="12558" width="26.28515625" customWidth="1"/>
    <col min="12559" max="12559" width="28.28515625" customWidth="1"/>
    <col min="12560" max="12562" width="15.5703125" customWidth="1"/>
    <col min="12563" max="12566" width="13.42578125" customWidth="1"/>
    <col min="12567" max="12567" width="26.85546875" customWidth="1"/>
    <col min="12568" max="12568" width="18.42578125" customWidth="1"/>
    <col min="12569" max="12569" width="12.7109375" customWidth="1"/>
    <col min="12570" max="12570" width="25.7109375" bestFit="1" customWidth="1"/>
    <col min="12571" max="12571" width="12.7109375" customWidth="1"/>
    <col min="12572" max="12572" width="20.42578125" customWidth="1"/>
    <col min="12801" max="12801" width="2.28515625" customWidth="1"/>
    <col min="12802" max="12802" width="18.7109375" customWidth="1"/>
    <col min="12803" max="12806" width="18.140625" customWidth="1"/>
    <col min="12807" max="12807" width="29.42578125" customWidth="1"/>
    <col min="12808" max="12808" width="25.85546875" customWidth="1"/>
    <col min="12809" max="12809" width="27.7109375" customWidth="1"/>
    <col min="12810" max="12810" width="55" customWidth="1"/>
    <col min="12811" max="12811" width="27.140625" customWidth="1"/>
    <col min="12812" max="12812" width="17.7109375" customWidth="1"/>
    <col min="12813" max="12814" width="26.28515625" customWidth="1"/>
    <col min="12815" max="12815" width="28.28515625" customWidth="1"/>
    <col min="12816" max="12818" width="15.5703125" customWidth="1"/>
    <col min="12819" max="12822" width="13.42578125" customWidth="1"/>
    <col min="12823" max="12823" width="26.85546875" customWidth="1"/>
    <col min="12824" max="12824" width="18.42578125" customWidth="1"/>
    <col min="12825" max="12825" width="12.7109375" customWidth="1"/>
    <col min="12826" max="12826" width="25.7109375" bestFit="1" customWidth="1"/>
    <col min="12827" max="12827" width="12.7109375" customWidth="1"/>
    <col min="12828" max="12828" width="20.42578125" customWidth="1"/>
    <col min="13057" max="13057" width="2.28515625" customWidth="1"/>
    <col min="13058" max="13058" width="18.7109375" customWidth="1"/>
    <col min="13059" max="13062" width="18.140625" customWidth="1"/>
    <col min="13063" max="13063" width="29.42578125" customWidth="1"/>
    <col min="13064" max="13064" width="25.85546875" customWidth="1"/>
    <col min="13065" max="13065" width="27.7109375" customWidth="1"/>
    <col min="13066" max="13066" width="55" customWidth="1"/>
    <col min="13067" max="13067" width="27.140625" customWidth="1"/>
    <col min="13068" max="13068" width="17.7109375" customWidth="1"/>
    <col min="13069" max="13070" width="26.28515625" customWidth="1"/>
    <col min="13071" max="13071" width="28.28515625" customWidth="1"/>
    <col min="13072" max="13074" width="15.5703125" customWidth="1"/>
    <col min="13075" max="13078" width="13.42578125" customWidth="1"/>
    <col min="13079" max="13079" width="26.85546875" customWidth="1"/>
    <col min="13080" max="13080" width="18.42578125" customWidth="1"/>
    <col min="13081" max="13081" width="12.7109375" customWidth="1"/>
    <col min="13082" max="13082" width="25.7109375" bestFit="1" customWidth="1"/>
    <col min="13083" max="13083" width="12.7109375" customWidth="1"/>
    <col min="13084" max="13084" width="20.42578125" customWidth="1"/>
    <col min="13313" max="13313" width="2.28515625" customWidth="1"/>
    <col min="13314" max="13314" width="18.7109375" customWidth="1"/>
    <col min="13315" max="13318" width="18.140625" customWidth="1"/>
    <col min="13319" max="13319" width="29.42578125" customWidth="1"/>
    <col min="13320" max="13320" width="25.85546875" customWidth="1"/>
    <col min="13321" max="13321" width="27.7109375" customWidth="1"/>
    <col min="13322" max="13322" width="55" customWidth="1"/>
    <col min="13323" max="13323" width="27.140625" customWidth="1"/>
    <col min="13324" max="13324" width="17.7109375" customWidth="1"/>
    <col min="13325" max="13326" width="26.28515625" customWidth="1"/>
    <col min="13327" max="13327" width="28.28515625" customWidth="1"/>
    <col min="13328" max="13330" width="15.5703125" customWidth="1"/>
    <col min="13331" max="13334" width="13.42578125" customWidth="1"/>
    <col min="13335" max="13335" width="26.85546875" customWidth="1"/>
    <col min="13336" max="13336" width="18.42578125" customWidth="1"/>
    <col min="13337" max="13337" width="12.7109375" customWidth="1"/>
    <col min="13338" max="13338" width="25.7109375" bestFit="1" customWidth="1"/>
    <col min="13339" max="13339" width="12.7109375" customWidth="1"/>
    <col min="13340" max="13340" width="20.42578125" customWidth="1"/>
    <col min="13569" max="13569" width="2.28515625" customWidth="1"/>
    <col min="13570" max="13570" width="18.7109375" customWidth="1"/>
    <col min="13571" max="13574" width="18.140625" customWidth="1"/>
    <col min="13575" max="13575" width="29.42578125" customWidth="1"/>
    <col min="13576" max="13576" width="25.85546875" customWidth="1"/>
    <col min="13577" max="13577" width="27.7109375" customWidth="1"/>
    <col min="13578" max="13578" width="55" customWidth="1"/>
    <col min="13579" max="13579" width="27.140625" customWidth="1"/>
    <col min="13580" max="13580" width="17.7109375" customWidth="1"/>
    <col min="13581" max="13582" width="26.28515625" customWidth="1"/>
    <col min="13583" max="13583" width="28.28515625" customWidth="1"/>
    <col min="13584" max="13586" width="15.5703125" customWidth="1"/>
    <col min="13587" max="13590" width="13.42578125" customWidth="1"/>
    <col min="13591" max="13591" width="26.85546875" customWidth="1"/>
    <col min="13592" max="13592" width="18.42578125" customWidth="1"/>
    <col min="13593" max="13593" width="12.7109375" customWidth="1"/>
    <col min="13594" max="13594" width="25.7109375" bestFit="1" customWidth="1"/>
    <col min="13595" max="13595" width="12.7109375" customWidth="1"/>
    <col min="13596" max="13596" width="20.42578125" customWidth="1"/>
    <col min="13825" max="13825" width="2.28515625" customWidth="1"/>
    <col min="13826" max="13826" width="18.7109375" customWidth="1"/>
    <col min="13827" max="13830" width="18.140625" customWidth="1"/>
    <col min="13831" max="13831" width="29.42578125" customWidth="1"/>
    <col min="13832" max="13832" width="25.85546875" customWidth="1"/>
    <col min="13833" max="13833" width="27.7109375" customWidth="1"/>
    <col min="13834" max="13834" width="55" customWidth="1"/>
    <col min="13835" max="13835" width="27.140625" customWidth="1"/>
    <col min="13836" max="13836" width="17.7109375" customWidth="1"/>
    <col min="13837" max="13838" width="26.28515625" customWidth="1"/>
    <col min="13839" max="13839" width="28.28515625" customWidth="1"/>
    <col min="13840" max="13842" width="15.5703125" customWidth="1"/>
    <col min="13843" max="13846" width="13.42578125" customWidth="1"/>
    <col min="13847" max="13847" width="26.85546875" customWidth="1"/>
    <col min="13848" max="13848" width="18.42578125" customWidth="1"/>
    <col min="13849" max="13849" width="12.7109375" customWidth="1"/>
    <col min="13850" max="13850" width="25.7109375" bestFit="1" customWidth="1"/>
    <col min="13851" max="13851" width="12.7109375" customWidth="1"/>
    <col min="13852" max="13852" width="20.42578125" customWidth="1"/>
    <col min="14081" max="14081" width="2.28515625" customWidth="1"/>
    <col min="14082" max="14082" width="18.7109375" customWidth="1"/>
    <col min="14083" max="14086" width="18.140625" customWidth="1"/>
    <col min="14087" max="14087" width="29.42578125" customWidth="1"/>
    <col min="14088" max="14088" width="25.85546875" customWidth="1"/>
    <col min="14089" max="14089" width="27.7109375" customWidth="1"/>
    <col min="14090" max="14090" width="55" customWidth="1"/>
    <col min="14091" max="14091" width="27.140625" customWidth="1"/>
    <col min="14092" max="14092" width="17.7109375" customWidth="1"/>
    <col min="14093" max="14094" width="26.28515625" customWidth="1"/>
    <col min="14095" max="14095" width="28.28515625" customWidth="1"/>
    <col min="14096" max="14098" width="15.5703125" customWidth="1"/>
    <col min="14099" max="14102" width="13.42578125" customWidth="1"/>
    <col min="14103" max="14103" width="26.85546875" customWidth="1"/>
    <col min="14104" max="14104" width="18.42578125" customWidth="1"/>
    <col min="14105" max="14105" width="12.7109375" customWidth="1"/>
    <col min="14106" max="14106" width="25.7109375" bestFit="1" customWidth="1"/>
    <col min="14107" max="14107" width="12.7109375" customWidth="1"/>
    <col min="14108" max="14108" width="20.42578125" customWidth="1"/>
    <col min="14337" max="14337" width="2.28515625" customWidth="1"/>
    <col min="14338" max="14338" width="18.7109375" customWidth="1"/>
    <col min="14339" max="14342" width="18.140625" customWidth="1"/>
    <col min="14343" max="14343" width="29.42578125" customWidth="1"/>
    <col min="14344" max="14344" width="25.85546875" customWidth="1"/>
    <col min="14345" max="14345" width="27.7109375" customWidth="1"/>
    <col min="14346" max="14346" width="55" customWidth="1"/>
    <col min="14347" max="14347" width="27.140625" customWidth="1"/>
    <col min="14348" max="14348" width="17.7109375" customWidth="1"/>
    <col min="14349" max="14350" width="26.28515625" customWidth="1"/>
    <col min="14351" max="14351" width="28.28515625" customWidth="1"/>
    <col min="14352" max="14354" width="15.5703125" customWidth="1"/>
    <col min="14355" max="14358" width="13.42578125" customWidth="1"/>
    <col min="14359" max="14359" width="26.85546875" customWidth="1"/>
    <col min="14360" max="14360" width="18.42578125" customWidth="1"/>
    <col min="14361" max="14361" width="12.7109375" customWidth="1"/>
    <col min="14362" max="14362" width="25.7109375" bestFit="1" customWidth="1"/>
    <col min="14363" max="14363" width="12.7109375" customWidth="1"/>
    <col min="14364" max="14364" width="20.42578125" customWidth="1"/>
    <col min="14593" max="14593" width="2.28515625" customWidth="1"/>
    <col min="14594" max="14594" width="18.7109375" customWidth="1"/>
    <col min="14595" max="14598" width="18.140625" customWidth="1"/>
    <col min="14599" max="14599" width="29.42578125" customWidth="1"/>
    <col min="14600" max="14600" width="25.85546875" customWidth="1"/>
    <col min="14601" max="14601" width="27.7109375" customWidth="1"/>
    <col min="14602" max="14602" width="55" customWidth="1"/>
    <col min="14603" max="14603" width="27.140625" customWidth="1"/>
    <col min="14604" max="14604" width="17.7109375" customWidth="1"/>
    <col min="14605" max="14606" width="26.28515625" customWidth="1"/>
    <col min="14607" max="14607" width="28.28515625" customWidth="1"/>
    <col min="14608" max="14610" width="15.5703125" customWidth="1"/>
    <col min="14611" max="14614" width="13.42578125" customWidth="1"/>
    <col min="14615" max="14615" width="26.85546875" customWidth="1"/>
    <col min="14616" max="14616" width="18.42578125" customWidth="1"/>
    <col min="14617" max="14617" width="12.7109375" customWidth="1"/>
    <col min="14618" max="14618" width="25.7109375" bestFit="1" customWidth="1"/>
    <col min="14619" max="14619" width="12.7109375" customWidth="1"/>
    <col min="14620" max="14620" width="20.42578125" customWidth="1"/>
    <col min="14849" max="14849" width="2.28515625" customWidth="1"/>
    <col min="14850" max="14850" width="18.7109375" customWidth="1"/>
    <col min="14851" max="14854" width="18.140625" customWidth="1"/>
    <col min="14855" max="14855" width="29.42578125" customWidth="1"/>
    <col min="14856" max="14856" width="25.85546875" customWidth="1"/>
    <col min="14857" max="14857" width="27.7109375" customWidth="1"/>
    <col min="14858" max="14858" width="55" customWidth="1"/>
    <col min="14859" max="14859" width="27.140625" customWidth="1"/>
    <col min="14860" max="14860" width="17.7109375" customWidth="1"/>
    <col min="14861" max="14862" width="26.28515625" customWidth="1"/>
    <col min="14863" max="14863" width="28.28515625" customWidth="1"/>
    <col min="14864" max="14866" width="15.5703125" customWidth="1"/>
    <col min="14867" max="14870" width="13.42578125" customWidth="1"/>
    <col min="14871" max="14871" width="26.85546875" customWidth="1"/>
    <col min="14872" max="14872" width="18.42578125" customWidth="1"/>
    <col min="14873" max="14873" width="12.7109375" customWidth="1"/>
    <col min="14874" max="14874" width="25.7109375" bestFit="1" customWidth="1"/>
    <col min="14875" max="14875" width="12.7109375" customWidth="1"/>
    <col min="14876" max="14876" width="20.42578125" customWidth="1"/>
    <col min="15105" max="15105" width="2.28515625" customWidth="1"/>
    <col min="15106" max="15106" width="18.7109375" customWidth="1"/>
    <col min="15107" max="15110" width="18.140625" customWidth="1"/>
    <col min="15111" max="15111" width="29.42578125" customWidth="1"/>
    <col min="15112" max="15112" width="25.85546875" customWidth="1"/>
    <col min="15113" max="15113" width="27.7109375" customWidth="1"/>
    <col min="15114" max="15114" width="55" customWidth="1"/>
    <col min="15115" max="15115" width="27.140625" customWidth="1"/>
    <col min="15116" max="15116" width="17.7109375" customWidth="1"/>
    <col min="15117" max="15118" width="26.28515625" customWidth="1"/>
    <col min="15119" max="15119" width="28.28515625" customWidth="1"/>
    <col min="15120" max="15122" width="15.5703125" customWidth="1"/>
    <col min="15123" max="15126" width="13.42578125" customWidth="1"/>
    <col min="15127" max="15127" width="26.85546875" customWidth="1"/>
    <col min="15128" max="15128" width="18.42578125" customWidth="1"/>
    <col min="15129" max="15129" width="12.7109375" customWidth="1"/>
    <col min="15130" max="15130" width="25.7109375" bestFit="1" customWidth="1"/>
    <col min="15131" max="15131" width="12.7109375" customWidth="1"/>
    <col min="15132" max="15132" width="20.42578125" customWidth="1"/>
    <col min="15361" max="15361" width="2.28515625" customWidth="1"/>
    <col min="15362" max="15362" width="18.7109375" customWidth="1"/>
    <col min="15363" max="15366" width="18.140625" customWidth="1"/>
    <col min="15367" max="15367" width="29.42578125" customWidth="1"/>
    <col min="15368" max="15368" width="25.85546875" customWidth="1"/>
    <col min="15369" max="15369" width="27.7109375" customWidth="1"/>
    <col min="15370" max="15370" width="55" customWidth="1"/>
    <col min="15371" max="15371" width="27.140625" customWidth="1"/>
    <col min="15372" max="15372" width="17.7109375" customWidth="1"/>
    <col min="15373" max="15374" width="26.28515625" customWidth="1"/>
    <col min="15375" max="15375" width="28.28515625" customWidth="1"/>
    <col min="15376" max="15378" width="15.5703125" customWidth="1"/>
    <col min="15379" max="15382" width="13.42578125" customWidth="1"/>
    <col min="15383" max="15383" width="26.85546875" customWidth="1"/>
    <col min="15384" max="15384" width="18.42578125" customWidth="1"/>
    <col min="15385" max="15385" width="12.7109375" customWidth="1"/>
    <col min="15386" max="15386" width="25.7109375" bestFit="1" customWidth="1"/>
    <col min="15387" max="15387" width="12.7109375" customWidth="1"/>
    <col min="15388" max="15388" width="20.42578125" customWidth="1"/>
    <col min="15617" max="15617" width="2.28515625" customWidth="1"/>
    <col min="15618" max="15618" width="18.7109375" customWidth="1"/>
    <col min="15619" max="15622" width="18.140625" customWidth="1"/>
    <col min="15623" max="15623" width="29.42578125" customWidth="1"/>
    <col min="15624" max="15624" width="25.85546875" customWidth="1"/>
    <col min="15625" max="15625" width="27.7109375" customWidth="1"/>
    <col min="15626" max="15626" width="55" customWidth="1"/>
    <col min="15627" max="15627" width="27.140625" customWidth="1"/>
    <col min="15628" max="15628" width="17.7109375" customWidth="1"/>
    <col min="15629" max="15630" width="26.28515625" customWidth="1"/>
    <col min="15631" max="15631" width="28.28515625" customWidth="1"/>
    <col min="15632" max="15634" width="15.5703125" customWidth="1"/>
    <col min="15635" max="15638" width="13.42578125" customWidth="1"/>
    <col min="15639" max="15639" width="26.85546875" customWidth="1"/>
    <col min="15640" max="15640" width="18.42578125" customWidth="1"/>
    <col min="15641" max="15641" width="12.7109375" customWidth="1"/>
    <col min="15642" max="15642" width="25.7109375" bestFit="1" customWidth="1"/>
    <col min="15643" max="15643" width="12.7109375" customWidth="1"/>
    <col min="15644" max="15644" width="20.42578125" customWidth="1"/>
    <col min="15873" max="15873" width="2.28515625" customWidth="1"/>
    <col min="15874" max="15874" width="18.7109375" customWidth="1"/>
    <col min="15875" max="15878" width="18.140625" customWidth="1"/>
    <col min="15879" max="15879" width="29.42578125" customWidth="1"/>
    <col min="15880" max="15880" width="25.85546875" customWidth="1"/>
    <col min="15881" max="15881" width="27.7109375" customWidth="1"/>
    <col min="15882" max="15882" width="55" customWidth="1"/>
    <col min="15883" max="15883" width="27.140625" customWidth="1"/>
    <col min="15884" max="15884" width="17.7109375" customWidth="1"/>
    <col min="15885" max="15886" width="26.28515625" customWidth="1"/>
    <col min="15887" max="15887" width="28.28515625" customWidth="1"/>
    <col min="15888" max="15890" width="15.5703125" customWidth="1"/>
    <col min="15891" max="15894" width="13.42578125" customWidth="1"/>
    <col min="15895" max="15895" width="26.85546875" customWidth="1"/>
    <col min="15896" max="15896" width="18.42578125" customWidth="1"/>
    <col min="15897" max="15897" width="12.7109375" customWidth="1"/>
    <col min="15898" max="15898" width="25.7109375" bestFit="1" customWidth="1"/>
    <col min="15899" max="15899" width="12.7109375" customWidth="1"/>
    <col min="15900" max="15900" width="20.42578125" customWidth="1"/>
    <col min="16129" max="16129" width="2.28515625" customWidth="1"/>
    <col min="16130" max="16130" width="18.7109375" customWidth="1"/>
    <col min="16131" max="16134" width="18.140625" customWidth="1"/>
    <col min="16135" max="16135" width="29.42578125" customWidth="1"/>
    <col min="16136" max="16136" width="25.85546875" customWidth="1"/>
    <col min="16137" max="16137" width="27.7109375" customWidth="1"/>
    <col min="16138" max="16138" width="55" customWidth="1"/>
    <col min="16139" max="16139" width="27.140625" customWidth="1"/>
    <col min="16140" max="16140" width="17.7109375" customWidth="1"/>
    <col min="16141" max="16142" width="26.28515625" customWidth="1"/>
    <col min="16143" max="16143" width="28.28515625" customWidth="1"/>
    <col min="16144" max="16146" width="15.5703125" customWidth="1"/>
    <col min="16147" max="16150" width="13.42578125" customWidth="1"/>
    <col min="16151" max="16151" width="26.85546875" customWidth="1"/>
    <col min="16152" max="16152" width="18.42578125" customWidth="1"/>
    <col min="16153" max="16153" width="12.7109375" customWidth="1"/>
    <col min="16154" max="16154" width="25.7109375" bestFit="1" customWidth="1"/>
    <col min="16155" max="16155" width="12.7109375" customWidth="1"/>
    <col min="16156" max="16156" width="20.42578125" customWidth="1"/>
  </cols>
  <sheetData>
    <row r="2" spans="2:28"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28" ht="48"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28" ht="40.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x14ac:dyDescent="0.25">
      <c r="B6" s="1"/>
      <c r="C6" s="1"/>
      <c r="D6" s="1"/>
      <c r="E6" s="1"/>
      <c r="F6" s="1"/>
      <c r="G6" s="1"/>
      <c r="H6" s="1"/>
      <c r="I6" s="2"/>
      <c r="J6" s="2"/>
      <c r="K6" s="2"/>
      <c r="L6" s="2"/>
      <c r="M6" s="2"/>
      <c r="N6" s="2"/>
      <c r="O6" s="2"/>
      <c r="P6" s="2"/>
      <c r="Q6" s="2"/>
      <c r="R6" s="2"/>
      <c r="S6" s="2"/>
      <c r="T6" s="2"/>
      <c r="U6" s="2"/>
      <c r="V6" s="2"/>
      <c r="W6" s="2"/>
      <c r="X6" s="2"/>
      <c r="Y6" s="2"/>
      <c r="Z6" s="2"/>
      <c r="AA6" s="2"/>
      <c r="AB6" s="2"/>
    </row>
    <row r="7" spans="2:28" ht="16.5" thickBot="1" x14ac:dyDescent="0.3">
      <c r="B7" s="3" t="s">
        <v>26</v>
      </c>
      <c r="C7" s="4"/>
      <c r="D7" s="4"/>
      <c r="E7" s="4"/>
      <c r="F7" s="4"/>
      <c r="G7" s="4"/>
      <c r="H7" s="4"/>
      <c r="I7" s="2"/>
      <c r="J7" s="2"/>
      <c r="K7" s="2"/>
      <c r="L7" s="2"/>
      <c r="M7" s="2"/>
      <c r="N7" s="2"/>
      <c r="O7" s="2"/>
      <c r="P7" s="2"/>
      <c r="Q7" s="2"/>
      <c r="R7" s="2"/>
      <c r="S7" s="2"/>
      <c r="T7" s="2"/>
      <c r="U7" s="2"/>
      <c r="V7" s="2"/>
      <c r="W7" s="2"/>
      <c r="X7" s="2"/>
      <c r="Y7" s="2"/>
      <c r="Z7" s="2"/>
      <c r="AA7" s="2"/>
      <c r="AB7" s="2"/>
    </row>
    <row r="8" spans="2:28" x14ac:dyDescent="0.25">
      <c r="B8" s="580" t="s">
        <v>23</v>
      </c>
      <c r="C8" s="583" t="s">
        <v>6</v>
      </c>
      <c r="D8" s="583" t="s">
        <v>28</v>
      </c>
      <c r="E8" s="583" t="s">
        <v>25</v>
      </c>
      <c r="F8" s="586" t="s">
        <v>29</v>
      </c>
      <c r="G8" s="583" t="s">
        <v>7</v>
      </c>
      <c r="H8" s="586" t="s">
        <v>22</v>
      </c>
      <c r="I8" s="588" t="s">
        <v>8</v>
      </c>
      <c r="J8" s="588"/>
      <c r="K8" s="588"/>
      <c r="L8" s="588"/>
      <c r="M8" s="588"/>
      <c r="N8" s="563" t="s">
        <v>30</v>
      </c>
      <c r="O8" s="563" t="s">
        <v>9</v>
      </c>
      <c r="P8" s="563" t="s">
        <v>10</v>
      </c>
      <c r="Q8" s="563" t="s">
        <v>37</v>
      </c>
      <c r="R8" s="563" t="s">
        <v>38</v>
      </c>
      <c r="S8" s="563" t="s">
        <v>11</v>
      </c>
      <c r="T8" s="563" t="s">
        <v>12</v>
      </c>
      <c r="U8" s="563" t="s">
        <v>13</v>
      </c>
      <c r="V8" s="563" t="s">
        <v>14</v>
      </c>
      <c r="W8" s="566" t="s">
        <v>15</v>
      </c>
      <c r="X8" s="567"/>
      <c r="Y8" s="567"/>
      <c r="Z8" s="567"/>
      <c r="AA8" s="568"/>
      <c r="AB8" s="569" t="s">
        <v>16</v>
      </c>
    </row>
    <row r="9" spans="2:28" x14ac:dyDescent="0.25">
      <c r="B9" s="581"/>
      <c r="C9" s="584"/>
      <c r="D9" s="584"/>
      <c r="E9" s="584"/>
      <c r="F9" s="587"/>
      <c r="G9" s="584"/>
      <c r="H9" s="587"/>
      <c r="I9" s="5"/>
      <c r="J9" s="5"/>
      <c r="K9" s="5"/>
      <c r="L9" s="5" t="s">
        <v>27</v>
      </c>
      <c r="M9" s="572" t="s">
        <v>17</v>
      </c>
      <c r="N9" s="564"/>
      <c r="O9" s="564"/>
      <c r="P9" s="564"/>
      <c r="Q9" s="564"/>
      <c r="R9" s="564"/>
      <c r="S9" s="564"/>
      <c r="T9" s="564"/>
      <c r="U9" s="564"/>
      <c r="V9" s="564"/>
      <c r="W9" s="573" t="s">
        <v>36</v>
      </c>
      <c r="X9" s="575" t="s">
        <v>32</v>
      </c>
      <c r="Y9" s="575" t="s">
        <v>33</v>
      </c>
      <c r="Z9" s="575" t="s">
        <v>34</v>
      </c>
      <c r="AA9" s="575" t="s">
        <v>35</v>
      </c>
      <c r="AB9" s="570"/>
    </row>
    <row r="10" spans="2:28" ht="85.5" customHeight="1" thickBot="1" x14ac:dyDescent="0.3">
      <c r="B10" s="582"/>
      <c r="C10" s="585"/>
      <c r="D10" s="585"/>
      <c r="E10" s="585"/>
      <c r="F10" s="584"/>
      <c r="G10" s="877"/>
      <c r="H10" s="587"/>
      <c r="I10" s="76" t="s">
        <v>31</v>
      </c>
      <c r="J10" s="76" t="s">
        <v>18</v>
      </c>
      <c r="K10" s="76" t="s">
        <v>19</v>
      </c>
      <c r="L10" s="76" t="s">
        <v>20</v>
      </c>
      <c r="M10" s="564"/>
      <c r="N10" s="564"/>
      <c r="O10" s="564"/>
      <c r="P10" s="564"/>
      <c r="Q10" s="564"/>
      <c r="R10" s="564"/>
      <c r="S10" s="564"/>
      <c r="T10" s="564"/>
      <c r="U10" s="564"/>
      <c r="V10" s="564"/>
      <c r="W10" s="875"/>
      <c r="X10" s="876"/>
      <c r="Y10" s="876"/>
      <c r="Z10" s="876"/>
      <c r="AA10" s="876"/>
      <c r="AB10" s="570"/>
    </row>
    <row r="11" spans="2:28" ht="166.5" thickBot="1" x14ac:dyDescent="0.3">
      <c r="B11" s="869" t="s">
        <v>178</v>
      </c>
      <c r="C11" s="869" t="s">
        <v>421</v>
      </c>
      <c r="D11" s="869" t="s">
        <v>422</v>
      </c>
      <c r="E11" s="869" t="s">
        <v>423</v>
      </c>
      <c r="F11" s="870"/>
      <c r="G11" s="871" t="s">
        <v>424</v>
      </c>
      <c r="H11" s="833">
        <v>0.1</v>
      </c>
      <c r="I11" s="865" t="s">
        <v>425</v>
      </c>
      <c r="J11" s="865" t="s">
        <v>426</v>
      </c>
      <c r="K11" s="865" t="s">
        <v>107</v>
      </c>
      <c r="L11" s="867" t="s">
        <v>427</v>
      </c>
      <c r="M11" s="867"/>
      <c r="N11" s="249" t="s">
        <v>428</v>
      </c>
      <c r="O11" s="249" t="s">
        <v>429</v>
      </c>
      <c r="P11" s="250">
        <v>0.5</v>
      </c>
      <c r="Q11" s="251">
        <v>44635</v>
      </c>
      <c r="R11" s="251">
        <v>44926</v>
      </c>
      <c r="S11" s="250">
        <v>0.25</v>
      </c>
      <c r="T11" s="252">
        <v>0.25</v>
      </c>
      <c r="U11" s="252">
        <v>0.25</v>
      </c>
      <c r="V11" s="252">
        <v>0.25</v>
      </c>
      <c r="W11" s="253" t="s">
        <v>430</v>
      </c>
      <c r="X11" s="253" t="s">
        <v>431</v>
      </c>
      <c r="Y11" s="253" t="s">
        <v>432</v>
      </c>
      <c r="Z11" s="254" t="s">
        <v>433</v>
      </c>
      <c r="AA11" s="253" t="s">
        <v>434</v>
      </c>
      <c r="AB11" s="255" t="s">
        <v>435</v>
      </c>
    </row>
    <row r="12" spans="2:28" ht="77.25" thickBot="1" x14ac:dyDescent="0.3">
      <c r="B12" s="869"/>
      <c r="C12" s="869"/>
      <c r="D12" s="869"/>
      <c r="E12" s="869"/>
      <c r="F12" s="870"/>
      <c r="G12" s="872"/>
      <c r="H12" s="864"/>
      <c r="I12" s="866"/>
      <c r="J12" s="866"/>
      <c r="K12" s="866"/>
      <c r="L12" s="868"/>
      <c r="M12" s="868"/>
      <c r="N12" s="256" t="s">
        <v>436</v>
      </c>
      <c r="O12" s="256" t="s">
        <v>437</v>
      </c>
      <c r="P12" s="257">
        <v>0.5</v>
      </c>
      <c r="Q12" s="258">
        <v>44635</v>
      </c>
      <c r="R12" s="258">
        <v>44926</v>
      </c>
      <c r="S12" s="257">
        <v>0.25</v>
      </c>
      <c r="T12" s="259">
        <v>0.25</v>
      </c>
      <c r="U12" s="259">
        <v>0.25</v>
      </c>
      <c r="V12" s="259">
        <v>0.25</v>
      </c>
      <c r="W12" s="253" t="s">
        <v>430</v>
      </c>
      <c r="X12" s="260" t="s">
        <v>438</v>
      </c>
      <c r="Y12" s="260" t="s">
        <v>432</v>
      </c>
      <c r="Z12" s="261" t="s">
        <v>433</v>
      </c>
      <c r="AA12" s="260" t="s">
        <v>434</v>
      </c>
      <c r="AB12" s="262" t="s">
        <v>438</v>
      </c>
    </row>
    <row r="13" spans="2:28" ht="102" customHeight="1" x14ac:dyDescent="0.25">
      <c r="B13" s="869"/>
      <c r="C13" s="869"/>
      <c r="D13" s="869"/>
      <c r="E13" s="869"/>
      <c r="F13" s="869"/>
      <c r="G13" s="857" t="s">
        <v>439</v>
      </c>
      <c r="H13" s="855">
        <v>0.2</v>
      </c>
      <c r="I13" s="857" t="s">
        <v>440</v>
      </c>
      <c r="J13" s="857" t="s">
        <v>441</v>
      </c>
      <c r="K13" s="859">
        <v>0</v>
      </c>
      <c r="L13" s="861" t="s">
        <v>442</v>
      </c>
      <c r="M13" s="862"/>
      <c r="N13" s="263" t="s">
        <v>443</v>
      </c>
      <c r="O13" s="263" t="s">
        <v>444</v>
      </c>
      <c r="P13" s="264">
        <v>0.5</v>
      </c>
      <c r="Q13" s="265">
        <v>44562</v>
      </c>
      <c r="R13" s="265">
        <v>44926</v>
      </c>
      <c r="S13" s="264">
        <v>0.25</v>
      </c>
      <c r="T13" s="264">
        <v>0.25</v>
      </c>
      <c r="U13" s="264">
        <v>0.25</v>
      </c>
      <c r="V13" s="264">
        <v>0.25</v>
      </c>
      <c r="W13" s="266" t="s">
        <v>430</v>
      </c>
      <c r="X13" s="266" t="s">
        <v>445</v>
      </c>
      <c r="Y13" s="267" t="s">
        <v>446</v>
      </c>
      <c r="Z13" s="268" t="s">
        <v>433</v>
      </c>
      <c r="AA13" s="267" t="s">
        <v>447</v>
      </c>
      <c r="AB13" s="267" t="s">
        <v>448</v>
      </c>
    </row>
    <row r="14" spans="2:28" ht="64.5" thickBot="1" x14ac:dyDescent="0.3">
      <c r="B14" s="869"/>
      <c r="C14" s="869"/>
      <c r="D14" s="869"/>
      <c r="E14" s="869"/>
      <c r="F14" s="869"/>
      <c r="G14" s="858"/>
      <c r="H14" s="856"/>
      <c r="I14" s="858"/>
      <c r="J14" s="858"/>
      <c r="K14" s="860"/>
      <c r="L14" s="860"/>
      <c r="M14" s="863"/>
      <c r="N14" s="269" t="s">
        <v>449</v>
      </c>
      <c r="O14" s="269" t="s">
        <v>450</v>
      </c>
      <c r="P14" s="270">
        <v>0.5</v>
      </c>
      <c r="Q14" s="271">
        <v>44562</v>
      </c>
      <c r="R14" s="271">
        <v>44926</v>
      </c>
      <c r="S14" s="272">
        <v>0.25</v>
      </c>
      <c r="T14" s="272">
        <v>0.25</v>
      </c>
      <c r="U14" s="272">
        <v>0.25</v>
      </c>
      <c r="V14" s="272">
        <v>0.25</v>
      </c>
      <c r="W14" s="266" t="s">
        <v>430</v>
      </c>
      <c r="X14" s="273" t="s">
        <v>438</v>
      </c>
      <c r="Y14" s="274" t="s">
        <v>451</v>
      </c>
      <c r="Z14" s="275" t="s">
        <v>433</v>
      </c>
      <c r="AA14" s="273" t="s">
        <v>452</v>
      </c>
      <c r="AB14" s="274" t="s">
        <v>453</v>
      </c>
    </row>
    <row r="15" spans="2:28" ht="117" customHeight="1" thickBot="1" x14ac:dyDescent="0.3">
      <c r="B15" s="869"/>
      <c r="C15" s="869"/>
      <c r="D15" s="869"/>
      <c r="E15" s="869"/>
      <c r="F15" s="870"/>
      <c r="G15" s="850" t="s">
        <v>454</v>
      </c>
      <c r="H15" s="848">
        <v>0.2</v>
      </c>
      <c r="I15" s="850" t="s">
        <v>455</v>
      </c>
      <c r="J15" s="850" t="s">
        <v>456</v>
      </c>
      <c r="K15" s="850" t="s">
        <v>107</v>
      </c>
      <c r="L15" s="852" t="s">
        <v>457</v>
      </c>
      <c r="M15" s="854"/>
      <c r="N15" s="276" t="s">
        <v>458</v>
      </c>
      <c r="O15" s="276" t="s">
        <v>459</v>
      </c>
      <c r="P15" s="277">
        <v>0.5</v>
      </c>
      <c r="Q15" s="278">
        <v>44562</v>
      </c>
      <c r="R15" s="278">
        <v>44926</v>
      </c>
      <c r="S15" s="277">
        <v>0.25</v>
      </c>
      <c r="T15" s="277">
        <v>0.25</v>
      </c>
      <c r="U15" s="277">
        <v>0.25</v>
      </c>
      <c r="V15" s="277">
        <v>0.25</v>
      </c>
      <c r="W15" s="279" t="s">
        <v>430</v>
      </c>
      <c r="X15" s="279" t="s">
        <v>438</v>
      </c>
      <c r="Y15" s="279" t="s">
        <v>460</v>
      </c>
      <c r="Z15" s="280" t="s">
        <v>433</v>
      </c>
      <c r="AA15" s="279" t="s">
        <v>461</v>
      </c>
      <c r="AB15" s="281" t="s">
        <v>438</v>
      </c>
    </row>
    <row r="16" spans="2:28" ht="51.75" thickBot="1" x14ac:dyDescent="0.3">
      <c r="B16" s="869"/>
      <c r="C16" s="869"/>
      <c r="D16" s="869"/>
      <c r="E16" s="869"/>
      <c r="F16" s="870"/>
      <c r="G16" s="851"/>
      <c r="H16" s="849"/>
      <c r="I16" s="851"/>
      <c r="J16" s="851"/>
      <c r="K16" s="851"/>
      <c r="L16" s="853"/>
      <c r="M16" s="851"/>
      <c r="N16" s="282" t="s">
        <v>462</v>
      </c>
      <c r="O16" s="283" t="s">
        <v>463</v>
      </c>
      <c r="P16" s="284">
        <v>0.5</v>
      </c>
      <c r="Q16" s="278">
        <v>44562</v>
      </c>
      <c r="R16" s="278">
        <v>44926</v>
      </c>
      <c r="S16" s="285">
        <v>0.25</v>
      </c>
      <c r="T16" s="285">
        <v>0.25</v>
      </c>
      <c r="U16" s="285">
        <v>0.25</v>
      </c>
      <c r="V16" s="285">
        <v>0.25</v>
      </c>
      <c r="W16" s="279" t="s">
        <v>430</v>
      </c>
      <c r="X16" s="286" t="s">
        <v>464</v>
      </c>
      <c r="Y16" s="286" t="s">
        <v>465</v>
      </c>
      <c r="Z16" s="280" t="s">
        <v>433</v>
      </c>
      <c r="AA16" s="287" t="s">
        <v>466</v>
      </c>
      <c r="AB16" s="288" t="s">
        <v>464</v>
      </c>
    </row>
    <row r="17" spans="2:28" ht="90" thickBot="1" x14ac:dyDescent="0.3">
      <c r="B17" s="869"/>
      <c r="C17" s="869"/>
      <c r="D17" s="869"/>
      <c r="E17" s="869"/>
      <c r="F17" s="870"/>
      <c r="G17" s="873" t="s">
        <v>467</v>
      </c>
      <c r="H17" s="838">
        <v>0.1</v>
      </c>
      <c r="I17" s="289" t="s">
        <v>468</v>
      </c>
      <c r="J17" s="289" t="s">
        <v>469</v>
      </c>
      <c r="K17" s="290" t="s">
        <v>157</v>
      </c>
      <c r="L17" s="291">
        <v>0.67</v>
      </c>
      <c r="M17" s="292">
        <v>0.7</v>
      </c>
      <c r="N17" s="293" t="s">
        <v>470</v>
      </c>
      <c r="O17" s="294" t="s">
        <v>471</v>
      </c>
      <c r="P17" s="295">
        <v>1</v>
      </c>
      <c r="Q17" s="296">
        <v>44562</v>
      </c>
      <c r="R17" s="296">
        <v>44926</v>
      </c>
      <c r="S17" s="295">
        <v>0.1</v>
      </c>
      <c r="T17" s="295">
        <v>0.1</v>
      </c>
      <c r="U17" s="295">
        <v>0.1</v>
      </c>
      <c r="V17" s="295">
        <v>0.7</v>
      </c>
      <c r="W17" s="297" t="s">
        <v>430</v>
      </c>
      <c r="X17" s="297" t="s">
        <v>472</v>
      </c>
      <c r="Y17" s="297" t="s">
        <v>473</v>
      </c>
      <c r="Z17" s="298" t="s">
        <v>433</v>
      </c>
      <c r="AA17" s="290" t="s">
        <v>474</v>
      </c>
      <c r="AB17" s="299" t="s">
        <v>438</v>
      </c>
    </row>
    <row r="18" spans="2:28" ht="179.25" thickBot="1" x14ac:dyDescent="0.3">
      <c r="B18" s="869"/>
      <c r="C18" s="869"/>
      <c r="D18" s="869"/>
      <c r="E18" s="869"/>
      <c r="F18" s="870"/>
      <c r="G18" s="874"/>
      <c r="H18" s="839"/>
      <c r="I18" s="300" t="s">
        <v>475</v>
      </c>
      <c r="J18" s="300" t="s">
        <v>476</v>
      </c>
      <c r="K18" s="301">
        <v>1</v>
      </c>
      <c r="L18" s="302">
        <v>90</v>
      </c>
      <c r="M18" s="303" t="s">
        <v>477</v>
      </c>
      <c r="N18" s="293" t="s">
        <v>478</v>
      </c>
      <c r="O18" s="304" t="s">
        <v>479</v>
      </c>
      <c r="P18" s="305">
        <v>1</v>
      </c>
      <c r="Q18" s="296">
        <v>44562</v>
      </c>
      <c r="R18" s="296">
        <v>44926</v>
      </c>
      <c r="S18" s="305">
        <v>0</v>
      </c>
      <c r="T18" s="305">
        <v>0.25</v>
      </c>
      <c r="U18" s="305">
        <v>0.25</v>
      </c>
      <c r="V18" s="305">
        <v>0.5</v>
      </c>
      <c r="W18" s="297" t="s">
        <v>430</v>
      </c>
      <c r="X18" s="306" t="s">
        <v>480</v>
      </c>
      <c r="Y18" s="306" t="s">
        <v>481</v>
      </c>
      <c r="Z18" s="298" t="s">
        <v>433</v>
      </c>
      <c r="AA18" s="307" t="s">
        <v>482</v>
      </c>
      <c r="AB18" s="308" t="s">
        <v>438</v>
      </c>
    </row>
    <row r="19" spans="2:28" ht="64.5" thickBot="1" x14ac:dyDescent="0.3">
      <c r="B19" s="869"/>
      <c r="C19" s="869"/>
      <c r="D19" s="869"/>
      <c r="E19" s="869"/>
      <c r="F19" s="870"/>
      <c r="G19" s="840" t="s">
        <v>483</v>
      </c>
      <c r="H19" s="833">
        <v>0.1</v>
      </c>
      <c r="I19" s="840" t="s">
        <v>484</v>
      </c>
      <c r="J19" s="843"/>
      <c r="K19" s="846">
        <v>1</v>
      </c>
      <c r="L19" s="830"/>
      <c r="M19" s="833"/>
      <c r="N19" s="836" t="s">
        <v>485</v>
      </c>
      <c r="O19" s="249" t="s">
        <v>486</v>
      </c>
      <c r="P19" s="250">
        <v>0.1</v>
      </c>
      <c r="Q19" s="309">
        <v>44562</v>
      </c>
      <c r="R19" s="309">
        <v>44651</v>
      </c>
      <c r="S19" s="250">
        <v>1</v>
      </c>
      <c r="T19" s="250">
        <v>0</v>
      </c>
      <c r="U19" s="250">
        <v>0</v>
      </c>
      <c r="V19" s="250">
        <v>0</v>
      </c>
      <c r="W19" s="310" t="s">
        <v>430</v>
      </c>
      <c r="X19" s="310" t="s">
        <v>487</v>
      </c>
      <c r="Y19" s="310" t="s">
        <v>473</v>
      </c>
      <c r="Z19" s="311" t="s">
        <v>433</v>
      </c>
      <c r="AA19" s="253" t="s">
        <v>488</v>
      </c>
      <c r="AB19" s="312" t="s">
        <v>489</v>
      </c>
    </row>
    <row r="20" spans="2:28" ht="51.75" thickBot="1" x14ac:dyDescent="0.3">
      <c r="B20" s="869"/>
      <c r="C20" s="869"/>
      <c r="D20" s="869"/>
      <c r="E20" s="869"/>
      <c r="F20" s="870"/>
      <c r="G20" s="841"/>
      <c r="H20" s="834"/>
      <c r="I20" s="841"/>
      <c r="J20" s="844"/>
      <c r="K20" s="831"/>
      <c r="L20" s="831"/>
      <c r="M20" s="834"/>
      <c r="N20" s="836"/>
      <c r="O20" s="313" t="s">
        <v>490</v>
      </c>
      <c r="P20" s="314">
        <v>0.5</v>
      </c>
      <c r="Q20" s="309">
        <v>44562</v>
      </c>
      <c r="R20" s="309">
        <v>44926</v>
      </c>
      <c r="S20" s="314">
        <v>0.25</v>
      </c>
      <c r="T20" s="314">
        <v>0.25</v>
      </c>
      <c r="U20" s="314">
        <v>0.25</v>
      </c>
      <c r="V20" s="314">
        <v>0.25</v>
      </c>
      <c r="W20" s="310" t="s">
        <v>491</v>
      </c>
      <c r="X20" s="315" t="s">
        <v>492</v>
      </c>
      <c r="Y20" s="310" t="s">
        <v>473</v>
      </c>
      <c r="Z20" s="316">
        <f>((3296000*3%)+3296000)*12</f>
        <v>40738560</v>
      </c>
      <c r="AA20" s="253" t="s">
        <v>474</v>
      </c>
      <c r="AB20" s="312" t="s">
        <v>489</v>
      </c>
    </row>
    <row r="21" spans="2:28" ht="132.75" customHeight="1" thickBot="1" x14ac:dyDescent="0.3">
      <c r="B21" s="869"/>
      <c r="C21" s="869"/>
      <c r="D21" s="869"/>
      <c r="E21" s="869"/>
      <c r="F21" s="870"/>
      <c r="G21" s="842"/>
      <c r="H21" s="835"/>
      <c r="I21" s="842"/>
      <c r="J21" s="845"/>
      <c r="K21" s="847"/>
      <c r="L21" s="832"/>
      <c r="M21" s="835"/>
      <c r="N21" s="836"/>
      <c r="O21" s="256" t="s">
        <v>493</v>
      </c>
      <c r="P21" s="257">
        <v>0.4</v>
      </c>
      <c r="Q21" s="309">
        <v>44652</v>
      </c>
      <c r="R21" s="309">
        <v>44926</v>
      </c>
      <c r="S21" s="257">
        <v>0</v>
      </c>
      <c r="T21" s="257">
        <v>0.33300000000000002</v>
      </c>
      <c r="U21" s="257">
        <v>0.33300000000000002</v>
      </c>
      <c r="V21" s="257">
        <v>0.33300000000000002</v>
      </c>
      <c r="W21" s="310" t="s">
        <v>494</v>
      </c>
      <c r="X21" s="317" t="s">
        <v>495</v>
      </c>
      <c r="Y21" s="317" t="s">
        <v>473</v>
      </c>
      <c r="Z21" s="316">
        <v>20000000</v>
      </c>
      <c r="AA21" s="260" t="s">
        <v>488</v>
      </c>
      <c r="AB21" s="317" t="s">
        <v>495</v>
      </c>
    </row>
    <row r="22" spans="2:28" ht="153.75" thickBot="1" x14ac:dyDescent="0.3">
      <c r="B22" s="869"/>
      <c r="C22" s="869"/>
      <c r="D22" s="869"/>
      <c r="E22" s="869"/>
      <c r="F22" s="870"/>
      <c r="G22" s="318" t="s">
        <v>496</v>
      </c>
      <c r="H22" s="319">
        <v>0.2</v>
      </c>
      <c r="I22" s="320"/>
      <c r="J22" s="320"/>
      <c r="K22" s="321">
        <v>1</v>
      </c>
      <c r="L22" s="322"/>
      <c r="M22" s="322"/>
      <c r="N22" s="323" t="s">
        <v>497</v>
      </c>
      <c r="O22" s="323" t="s">
        <v>498</v>
      </c>
      <c r="P22" s="324">
        <v>1</v>
      </c>
      <c r="Q22" s="278">
        <v>44562</v>
      </c>
      <c r="R22" s="278">
        <v>44926</v>
      </c>
      <c r="S22" s="324">
        <v>0.25</v>
      </c>
      <c r="T22" s="324">
        <v>0.25</v>
      </c>
      <c r="U22" s="324">
        <v>0.25</v>
      </c>
      <c r="V22" s="324">
        <v>0.25</v>
      </c>
      <c r="W22" s="321" t="s">
        <v>430</v>
      </c>
      <c r="X22" s="321" t="s">
        <v>499</v>
      </c>
      <c r="Y22" s="321" t="s">
        <v>500</v>
      </c>
      <c r="Z22" s="321" t="s">
        <v>433</v>
      </c>
      <c r="AA22" s="321" t="s">
        <v>452</v>
      </c>
      <c r="AB22" s="321" t="s">
        <v>501</v>
      </c>
    </row>
    <row r="23" spans="2:28" ht="64.5" thickBot="1" x14ac:dyDescent="0.3">
      <c r="B23" s="869"/>
      <c r="C23" s="869"/>
      <c r="D23" s="869"/>
      <c r="E23" s="869"/>
      <c r="F23" s="870"/>
      <c r="G23" s="325" t="s">
        <v>502</v>
      </c>
      <c r="H23" s="326">
        <v>0.1</v>
      </c>
      <c r="I23" s="327"/>
      <c r="J23" s="327"/>
      <c r="K23" s="328">
        <v>1</v>
      </c>
      <c r="L23" s="327"/>
      <c r="M23" s="329"/>
      <c r="N23" s="330" t="s">
        <v>503</v>
      </c>
      <c r="O23" s="330" t="s">
        <v>503</v>
      </c>
      <c r="P23" s="331">
        <v>1</v>
      </c>
      <c r="Q23" s="332">
        <v>44835</v>
      </c>
      <c r="R23" s="332">
        <v>44864</v>
      </c>
      <c r="S23" s="328"/>
      <c r="T23" s="328"/>
      <c r="U23" s="328"/>
      <c r="V23" s="331">
        <v>1</v>
      </c>
      <c r="W23" s="333" t="s">
        <v>430</v>
      </c>
      <c r="X23" s="333" t="s">
        <v>499</v>
      </c>
      <c r="Y23" s="333" t="s">
        <v>500</v>
      </c>
      <c r="Z23" s="136" t="s">
        <v>433</v>
      </c>
      <c r="AA23" s="333" t="s">
        <v>452</v>
      </c>
      <c r="AB23" s="334" t="s">
        <v>501</v>
      </c>
    </row>
    <row r="24" spans="2:28" x14ac:dyDescent="0.25">
      <c r="B24" s="1"/>
      <c r="C24" s="1"/>
      <c r="D24" s="1"/>
      <c r="E24" s="1"/>
      <c r="F24" s="1"/>
      <c r="G24" s="1"/>
      <c r="H24" s="1"/>
      <c r="I24" s="2"/>
      <c r="J24" s="2"/>
      <c r="K24" s="2"/>
      <c r="L24" s="2"/>
      <c r="M24" s="2"/>
      <c r="N24" s="2"/>
      <c r="O24" s="2"/>
      <c r="P24" s="2"/>
      <c r="Q24" s="2"/>
      <c r="R24" s="2"/>
      <c r="S24" s="2"/>
      <c r="T24" s="2"/>
      <c r="U24" s="2"/>
      <c r="V24" s="2"/>
      <c r="W24" s="2"/>
      <c r="X24" s="2"/>
      <c r="Y24" s="2"/>
      <c r="Z24" s="2"/>
      <c r="AA24" s="2"/>
      <c r="AB24" s="2"/>
    </row>
    <row r="25" spans="2:28" x14ac:dyDescent="0.25">
      <c r="B25" s="837" t="s">
        <v>177</v>
      </c>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row>
  </sheetData>
  <mergeCells count="73">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M11:M12"/>
    <mergeCell ref="B11:B23"/>
    <mergeCell ref="C11:C23"/>
    <mergeCell ref="D11:D23"/>
    <mergeCell ref="E11:E23"/>
    <mergeCell ref="F11:F23"/>
    <mergeCell ref="G11:G12"/>
    <mergeCell ref="G13:G14"/>
    <mergeCell ref="G15:G16"/>
    <mergeCell ref="G17:G18"/>
    <mergeCell ref="H11:H12"/>
    <mergeCell ref="I11:I12"/>
    <mergeCell ref="J11:J12"/>
    <mergeCell ref="K11:K12"/>
    <mergeCell ref="L11:L12"/>
    <mergeCell ref="M15:M16"/>
    <mergeCell ref="H13:H14"/>
    <mergeCell ref="I13:I14"/>
    <mergeCell ref="J13:J14"/>
    <mergeCell ref="K13:K14"/>
    <mergeCell ref="L13:L14"/>
    <mergeCell ref="M13:M14"/>
    <mergeCell ref="H15:H16"/>
    <mergeCell ref="I15:I16"/>
    <mergeCell ref="J15:J16"/>
    <mergeCell ref="K15:K16"/>
    <mergeCell ref="L15:L16"/>
    <mergeCell ref="L19:L21"/>
    <mergeCell ref="M19:M21"/>
    <mergeCell ref="N19:N21"/>
    <mergeCell ref="B25:AB25"/>
    <mergeCell ref="H17:H18"/>
    <mergeCell ref="G19:G21"/>
    <mergeCell ref="H19:H21"/>
    <mergeCell ref="I19:I21"/>
    <mergeCell ref="J19:J21"/>
    <mergeCell ref="K19:K21"/>
  </mergeCells>
  <printOptions horizontalCentered="1" verticalCentered="1"/>
  <pageMargins left="0.70866141732283472" right="0.70866141732283472" top="0.74803149606299213" bottom="0.74803149606299213" header="0.31496062992125984" footer="0.31496062992125984"/>
  <pageSetup paperSize="5" scale="3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49"/>
  <sheetViews>
    <sheetView tabSelected="1" topLeftCell="O8" zoomScale="115" zoomScaleNormal="115" workbookViewId="0">
      <selection activeCell="S8" sqref="S8:S10"/>
    </sheetView>
  </sheetViews>
  <sheetFormatPr baseColWidth="10" defaultRowHeight="15" x14ac:dyDescent="0.25"/>
  <cols>
    <col min="1" max="1" width="2.28515625" style="187" customWidth="1"/>
    <col min="2" max="2" width="18.7109375" style="187" customWidth="1"/>
    <col min="3" max="6" width="18.140625" style="187" customWidth="1"/>
    <col min="7" max="7" width="29.42578125" style="187" customWidth="1"/>
    <col min="8" max="8" width="25.85546875" style="187" customWidth="1"/>
    <col min="9" max="9" width="27.7109375" style="187" customWidth="1"/>
    <col min="10" max="10" width="32.140625" style="187" customWidth="1"/>
    <col min="11" max="11" width="27.140625" style="187" customWidth="1"/>
    <col min="12" max="12" width="17.7109375" style="187" customWidth="1"/>
    <col min="13" max="14" width="26.28515625" style="187" customWidth="1"/>
    <col min="15" max="15" width="28.28515625" style="187" customWidth="1"/>
    <col min="16" max="18" width="15.5703125" style="187" customWidth="1"/>
    <col min="19" max="22" width="13.42578125" style="187" customWidth="1"/>
    <col min="23" max="23" width="16" style="187" customWidth="1"/>
    <col min="24" max="25" width="6" style="187" customWidth="1"/>
    <col min="26" max="26" width="17" style="187" customWidth="1"/>
    <col min="27" max="27" width="6" style="187" customWidth="1"/>
    <col min="28" max="28" width="22.140625" style="187" customWidth="1"/>
  </cols>
  <sheetData>
    <row r="2" spans="2:28" ht="41.25" customHeight="1" x14ac:dyDescent="0.25">
      <c r="B2" s="922" t="s">
        <v>24</v>
      </c>
      <c r="C2" s="922"/>
      <c r="D2" s="922"/>
      <c r="E2" s="922"/>
      <c r="F2" s="923" t="s">
        <v>0</v>
      </c>
      <c r="G2" s="924"/>
      <c r="H2" s="924"/>
      <c r="I2" s="924"/>
      <c r="J2" s="924"/>
      <c r="K2" s="924"/>
      <c r="L2" s="924"/>
      <c r="M2" s="924"/>
      <c r="N2" s="924"/>
      <c r="O2" s="924"/>
      <c r="P2" s="924"/>
      <c r="Q2" s="924"/>
      <c r="R2" s="924"/>
      <c r="S2" s="924"/>
      <c r="T2" s="925"/>
      <c r="U2" s="911" t="s">
        <v>21</v>
      </c>
      <c r="V2" s="912"/>
      <c r="W2" s="912"/>
      <c r="X2" s="912"/>
      <c r="Y2" s="912"/>
      <c r="Z2" s="913"/>
      <c r="AA2" s="926"/>
      <c r="AB2" s="927"/>
    </row>
    <row r="3" spans="2:28" ht="41.25" customHeight="1" x14ac:dyDescent="0.25">
      <c r="B3" s="922"/>
      <c r="C3" s="922"/>
      <c r="D3" s="922"/>
      <c r="E3" s="922"/>
      <c r="F3" s="932" t="s">
        <v>1</v>
      </c>
      <c r="G3" s="933"/>
      <c r="H3" s="933"/>
      <c r="I3" s="933"/>
      <c r="J3" s="933"/>
      <c r="K3" s="933"/>
      <c r="L3" s="933"/>
      <c r="M3" s="933"/>
      <c r="N3" s="933"/>
      <c r="O3" s="933"/>
      <c r="P3" s="933"/>
      <c r="Q3" s="933"/>
      <c r="R3" s="933"/>
      <c r="S3" s="933"/>
      <c r="T3" s="934"/>
      <c r="U3" s="911" t="s">
        <v>2</v>
      </c>
      <c r="V3" s="913"/>
      <c r="W3" s="938">
        <v>6</v>
      </c>
      <c r="X3" s="939"/>
      <c r="Y3" s="939"/>
      <c r="Z3" s="940"/>
      <c r="AA3" s="928"/>
      <c r="AB3" s="929"/>
    </row>
    <row r="4" spans="2:28" ht="41.25" customHeight="1" x14ac:dyDescent="0.25">
      <c r="B4" s="922"/>
      <c r="C4" s="922"/>
      <c r="D4" s="922"/>
      <c r="E4" s="922"/>
      <c r="F4" s="935"/>
      <c r="G4" s="936"/>
      <c r="H4" s="936"/>
      <c r="I4" s="936"/>
      <c r="J4" s="936"/>
      <c r="K4" s="936"/>
      <c r="L4" s="936"/>
      <c r="M4" s="936"/>
      <c r="N4" s="936"/>
      <c r="O4" s="936"/>
      <c r="P4" s="936"/>
      <c r="Q4" s="936"/>
      <c r="R4" s="936"/>
      <c r="S4" s="936"/>
      <c r="T4" s="937"/>
      <c r="U4" s="911" t="s">
        <v>3</v>
      </c>
      <c r="V4" s="913"/>
      <c r="W4" s="941">
        <v>44502</v>
      </c>
      <c r="X4" s="942"/>
      <c r="Y4" s="942"/>
      <c r="Z4" s="943"/>
      <c r="AA4" s="928"/>
      <c r="AB4" s="929"/>
    </row>
    <row r="5" spans="2:28" ht="41.25" customHeight="1" x14ac:dyDescent="0.25">
      <c r="B5" s="922"/>
      <c r="C5" s="922"/>
      <c r="D5" s="922"/>
      <c r="E5" s="922"/>
      <c r="F5" s="944" t="s">
        <v>4</v>
      </c>
      <c r="G5" s="945"/>
      <c r="H5" s="945"/>
      <c r="I5" s="945"/>
      <c r="J5" s="945"/>
      <c r="K5" s="945"/>
      <c r="L5" s="945"/>
      <c r="M5" s="945"/>
      <c r="N5" s="945"/>
      <c r="O5" s="945"/>
      <c r="P5" s="945"/>
      <c r="Q5" s="945"/>
      <c r="R5" s="945"/>
      <c r="S5" s="945"/>
      <c r="T5" s="946"/>
      <c r="U5" s="911" t="s">
        <v>5</v>
      </c>
      <c r="V5" s="912"/>
      <c r="W5" s="912"/>
      <c r="X5" s="912"/>
      <c r="Y5" s="912"/>
      <c r="Z5" s="913"/>
      <c r="AA5" s="930"/>
      <c r="AB5" s="931"/>
    </row>
    <row r="6" spans="2:28" ht="4.5" customHeight="1" thickBot="1" x14ac:dyDescent="0.3">
      <c r="I6" s="188"/>
      <c r="J6" s="188"/>
      <c r="K6" s="188"/>
      <c r="L6" s="188"/>
      <c r="M6" s="188"/>
      <c r="N6" s="188"/>
      <c r="O6" s="188"/>
      <c r="P6" s="188"/>
      <c r="Q6" s="188"/>
      <c r="R6" s="188"/>
      <c r="S6" s="188"/>
      <c r="T6" s="188"/>
      <c r="U6" s="188"/>
      <c r="V6" s="188"/>
      <c r="W6" s="188"/>
      <c r="X6" s="188"/>
      <c r="Y6" s="188"/>
      <c r="Z6" s="188"/>
      <c r="AA6" s="188"/>
      <c r="AB6" s="188"/>
    </row>
    <row r="7" spans="2:28" ht="16.5" hidden="1" thickBot="1" x14ac:dyDescent="0.3">
      <c r="B7" s="189" t="s">
        <v>26</v>
      </c>
      <c r="C7" s="190"/>
      <c r="D7" s="190"/>
      <c r="E7" s="190"/>
      <c r="F7" s="190"/>
      <c r="G7" s="190"/>
      <c r="H7" s="190"/>
      <c r="I7" s="188"/>
      <c r="J7" s="188"/>
      <c r="K7" s="188"/>
      <c r="L7" s="188"/>
      <c r="M7" s="188"/>
      <c r="N7" s="188"/>
      <c r="O7" s="188"/>
      <c r="P7" s="188"/>
      <c r="Q7" s="188"/>
      <c r="R7" s="188"/>
      <c r="S7" s="188"/>
      <c r="T7" s="188"/>
      <c r="U7" s="188"/>
      <c r="V7" s="188"/>
      <c r="W7" s="188"/>
      <c r="X7" s="188"/>
      <c r="Y7" s="188"/>
      <c r="Z7" s="188"/>
      <c r="AA7" s="188"/>
      <c r="AB7" s="188"/>
    </row>
    <row r="8" spans="2:28" s="187" customFormat="1" ht="15" customHeight="1" x14ac:dyDescent="0.25">
      <c r="B8" s="914" t="s">
        <v>23</v>
      </c>
      <c r="C8" s="917" t="s">
        <v>6</v>
      </c>
      <c r="D8" s="917" t="s">
        <v>28</v>
      </c>
      <c r="E8" s="917" t="s">
        <v>25</v>
      </c>
      <c r="F8" s="920" t="s">
        <v>29</v>
      </c>
      <c r="G8" s="917" t="s">
        <v>7</v>
      </c>
      <c r="H8" s="920" t="s">
        <v>22</v>
      </c>
      <c r="I8" s="696" t="s">
        <v>8</v>
      </c>
      <c r="J8" s="696"/>
      <c r="K8" s="696"/>
      <c r="L8" s="696"/>
      <c r="M8" s="696"/>
      <c r="N8" s="900" t="s">
        <v>30</v>
      </c>
      <c r="O8" s="900" t="s">
        <v>9</v>
      </c>
      <c r="P8" s="900" t="s">
        <v>10</v>
      </c>
      <c r="Q8" s="900" t="s">
        <v>37</v>
      </c>
      <c r="R8" s="900" t="s">
        <v>38</v>
      </c>
      <c r="S8" s="1073" t="s">
        <v>11</v>
      </c>
      <c r="T8" s="900" t="s">
        <v>12</v>
      </c>
      <c r="U8" s="900" t="s">
        <v>13</v>
      </c>
      <c r="V8" s="900" t="s">
        <v>14</v>
      </c>
      <c r="W8" s="901" t="s">
        <v>15</v>
      </c>
      <c r="X8" s="902"/>
      <c r="Y8" s="902"/>
      <c r="Z8" s="902"/>
      <c r="AA8" s="903"/>
      <c r="AB8" s="904" t="s">
        <v>16</v>
      </c>
    </row>
    <row r="9" spans="2:28" s="187" customFormat="1" ht="24.75" customHeight="1" x14ac:dyDescent="0.25">
      <c r="B9" s="915"/>
      <c r="C9" s="918"/>
      <c r="D9" s="918"/>
      <c r="E9" s="918"/>
      <c r="F9" s="921"/>
      <c r="G9" s="918"/>
      <c r="H9" s="921"/>
      <c r="I9" s="191"/>
      <c r="J9" s="191"/>
      <c r="K9" s="191"/>
      <c r="L9" s="191" t="s">
        <v>27</v>
      </c>
      <c r="M9" s="631" t="s">
        <v>17</v>
      </c>
      <c r="N9" s="632"/>
      <c r="O9" s="632"/>
      <c r="P9" s="632"/>
      <c r="Q9" s="632"/>
      <c r="R9" s="632"/>
      <c r="S9" s="1074"/>
      <c r="T9" s="632"/>
      <c r="U9" s="632"/>
      <c r="V9" s="632"/>
      <c r="W9" s="907" t="s">
        <v>36</v>
      </c>
      <c r="X9" s="909" t="s">
        <v>32</v>
      </c>
      <c r="Y9" s="909" t="s">
        <v>33</v>
      </c>
      <c r="Z9" s="909" t="s">
        <v>34</v>
      </c>
      <c r="AA9" s="909" t="s">
        <v>35</v>
      </c>
      <c r="AB9" s="905"/>
    </row>
    <row r="10" spans="2:28" s="187" customFormat="1" ht="103.5" customHeight="1" x14ac:dyDescent="0.25">
      <c r="B10" s="916"/>
      <c r="C10" s="919"/>
      <c r="D10" s="919"/>
      <c r="E10" s="919"/>
      <c r="F10" s="918"/>
      <c r="G10" s="919"/>
      <c r="H10" s="918"/>
      <c r="I10" s="191" t="s">
        <v>31</v>
      </c>
      <c r="J10" s="191" t="s">
        <v>18</v>
      </c>
      <c r="K10" s="191" t="s">
        <v>19</v>
      </c>
      <c r="L10" s="191" t="s">
        <v>20</v>
      </c>
      <c r="M10" s="633"/>
      <c r="N10" s="633"/>
      <c r="O10" s="633"/>
      <c r="P10" s="633"/>
      <c r="Q10" s="633"/>
      <c r="R10" s="633"/>
      <c r="S10" s="1075"/>
      <c r="T10" s="633"/>
      <c r="U10" s="633"/>
      <c r="V10" s="633"/>
      <c r="W10" s="908"/>
      <c r="X10" s="910"/>
      <c r="Y10" s="910"/>
      <c r="Z10" s="910"/>
      <c r="AA10" s="910"/>
      <c r="AB10" s="906"/>
    </row>
    <row r="11" spans="2:28" s="187" customFormat="1" ht="76.5" hidden="1" customHeight="1" x14ac:dyDescent="0.25">
      <c r="B11" s="192" t="s">
        <v>316</v>
      </c>
      <c r="C11" s="191" t="s">
        <v>317</v>
      </c>
      <c r="D11" s="191" t="s">
        <v>318</v>
      </c>
      <c r="E11" s="191" t="s">
        <v>319</v>
      </c>
      <c r="F11" s="193" t="s">
        <v>320</v>
      </c>
      <c r="G11" s="194" t="s">
        <v>321</v>
      </c>
      <c r="H11" s="194"/>
      <c r="I11" s="195" t="s">
        <v>322</v>
      </c>
      <c r="J11" s="195" t="s">
        <v>323</v>
      </c>
      <c r="K11" s="195" t="s">
        <v>50</v>
      </c>
      <c r="L11" s="196" t="s">
        <v>324</v>
      </c>
      <c r="M11" s="197"/>
      <c r="N11" s="197" t="s">
        <v>325</v>
      </c>
      <c r="O11" s="195" t="s">
        <v>326</v>
      </c>
      <c r="P11" s="198">
        <v>6</v>
      </c>
      <c r="Q11" s="199">
        <v>44593</v>
      </c>
      <c r="R11" s="199">
        <v>44865</v>
      </c>
      <c r="S11" s="1076">
        <v>2</v>
      </c>
      <c r="T11" s="198">
        <v>2</v>
      </c>
      <c r="U11" s="198">
        <v>2</v>
      </c>
      <c r="V11" s="198"/>
      <c r="W11" s="200"/>
      <c r="X11" s="195" t="s">
        <v>327</v>
      </c>
      <c r="Y11" s="195" t="s">
        <v>327</v>
      </c>
      <c r="Z11" s="201"/>
      <c r="AA11" s="195" t="s">
        <v>327</v>
      </c>
      <c r="AB11" s="202" t="s">
        <v>328</v>
      </c>
    </row>
    <row r="12" spans="2:28" s="187" customFormat="1" ht="152.25" customHeight="1" x14ac:dyDescent="0.25">
      <c r="B12" s="894" t="s">
        <v>34</v>
      </c>
      <c r="C12" s="631" t="s">
        <v>329</v>
      </c>
      <c r="D12" s="897" t="s">
        <v>318</v>
      </c>
      <c r="E12" s="631" t="s">
        <v>319</v>
      </c>
      <c r="F12" s="662"/>
      <c r="G12" s="640" t="s">
        <v>330</v>
      </c>
      <c r="H12" s="885">
        <v>0.6</v>
      </c>
      <c r="I12" s="203" t="s">
        <v>331</v>
      </c>
      <c r="J12" s="203" t="s">
        <v>332</v>
      </c>
      <c r="K12" s="888" t="s">
        <v>333</v>
      </c>
      <c r="L12" s="204">
        <v>1</v>
      </c>
      <c r="M12" s="205"/>
      <c r="N12" s="205" t="s">
        <v>334</v>
      </c>
      <c r="O12" s="205" t="s">
        <v>335</v>
      </c>
      <c r="P12" s="206">
        <v>10</v>
      </c>
      <c r="Q12" s="207">
        <v>44593</v>
      </c>
      <c r="R12" s="207">
        <v>44865</v>
      </c>
      <c r="S12" s="1077">
        <v>0.5</v>
      </c>
      <c r="T12" s="208"/>
      <c r="U12" s="208">
        <v>0.5</v>
      </c>
      <c r="V12" s="208"/>
      <c r="W12" s="209" t="s">
        <v>174</v>
      </c>
      <c r="X12" s="203" t="s">
        <v>327</v>
      </c>
      <c r="Y12" s="203" t="s">
        <v>327</v>
      </c>
      <c r="Z12" s="889">
        <v>0</v>
      </c>
      <c r="AA12" s="203" t="s">
        <v>327</v>
      </c>
      <c r="AB12" s="205" t="s">
        <v>336</v>
      </c>
    </row>
    <row r="13" spans="2:28" s="187" customFormat="1" ht="103.5" customHeight="1" x14ac:dyDescent="0.25">
      <c r="B13" s="895"/>
      <c r="C13" s="632"/>
      <c r="D13" s="898"/>
      <c r="E13" s="632"/>
      <c r="F13" s="662"/>
      <c r="G13" s="640"/>
      <c r="H13" s="886"/>
      <c r="I13" s="888" t="s">
        <v>337</v>
      </c>
      <c r="J13" s="888" t="s">
        <v>332</v>
      </c>
      <c r="K13" s="888"/>
      <c r="L13" s="204">
        <v>1</v>
      </c>
      <c r="M13" s="205"/>
      <c r="N13" s="892" t="s">
        <v>338</v>
      </c>
      <c r="O13" s="205" t="s">
        <v>339</v>
      </c>
      <c r="P13" s="206">
        <v>9</v>
      </c>
      <c r="Q13" s="207">
        <v>44652</v>
      </c>
      <c r="R13" s="207">
        <v>44865</v>
      </c>
      <c r="S13" s="1077"/>
      <c r="T13" s="208">
        <v>0.5</v>
      </c>
      <c r="U13" s="208">
        <v>0.5</v>
      </c>
      <c r="V13" s="208"/>
      <c r="W13" s="209" t="s">
        <v>174</v>
      </c>
      <c r="X13" s="203" t="s">
        <v>327</v>
      </c>
      <c r="Y13" s="203" t="s">
        <v>327</v>
      </c>
      <c r="Z13" s="890"/>
      <c r="AA13" s="203" t="s">
        <v>327</v>
      </c>
      <c r="AB13" s="205" t="s">
        <v>336</v>
      </c>
    </row>
    <row r="14" spans="2:28" s="187" customFormat="1" ht="71.25" customHeight="1" x14ac:dyDescent="0.25">
      <c r="B14" s="895"/>
      <c r="C14" s="632"/>
      <c r="D14" s="898"/>
      <c r="E14" s="632"/>
      <c r="F14" s="662"/>
      <c r="G14" s="640"/>
      <c r="H14" s="886"/>
      <c r="I14" s="888"/>
      <c r="J14" s="888"/>
      <c r="K14" s="888"/>
      <c r="L14" s="204">
        <v>1</v>
      </c>
      <c r="M14" s="205"/>
      <c r="N14" s="893"/>
      <c r="O14" s="205" t="s">
        <v>340</v>
      </c>
      <c r="P14" s="206">
        <v>9</v>
      </c>
      <c r="Q14" s="207">
        <v>44652</v>
      </c>
      <c r="R14" s="207">
        <v>44910</v>
      </c>
      <c r="S14" s="1077"/>
      <c r="T14" s="208">
        <v>0.33329999999999999</v>
      </c>
      <c r="U14" s="208">
        <v>0.34</v>
      </c>
      <c r="V14" s="208">
        <v>0.33</v>
      </c>
      <c r="W14" s="209" t="s">
        <v>174</v>
      </c>
      <c r="X14" s="203" t="s">
        <v>327</v>
      </c>
      <c r="Y14" s="203" t="s">
        <v>327</v>
      </c>
      <c r="Z14" s="890"/>
      <c r="AA14" s="203" t="s">
        <v>327</v>
      </c>
      <c r="AB14" s="205" t="s">
        <v>336</v>
      </c>
    </row>
    <row r="15" spans="2:28" s="187" customFormat="1" ht="96.75" hidden="1" customHeight="1" x14ac:dyDescent="0.25">
      <c r="B15" s="895"/>
      <c r="C15" s="632"/>
      <c r="D15" s="898"/>
      <c r="E15" s="632"/>
      <c r="F15" s="662"/>
      <c r="G15" s="640"/>
      <c r="H15" s="886"/>
      <c r="I15" s="203"/>
      <c r="J15" s="203"/>
      <c r="K15" s="203"/>
      <c r="L15" s="204"/>
      <c r="M15" s="205"/>
      <c r="N15" s="205"/>
      <c r="O15" s="203" t="s">
        <v>341</v>
      </c>
      <c r="P15" s="206">
        <v>2</v>
      </c>
      <c r="Q15" s="207">
        <v>44635</v>
      </c>
      <c r="R15" s="207">
        <v>44701</v>
      </c>
      <c r="S15" s="1077"/>
      <c r="T15" s="208">
        <v>2</v>
      </c>
      <c r="U15" s="208"/>
      <c r="V15" s="208"/>
      <c r="W15" s="209"/>
      <c r="X15" s="203"/>
      <c r="Y15" s="203"/>
      <c r="Z15" s="890"/>
      <c r="AA15" s="203"/>
      <c r="AB15" s="210" t="s">
        <v>328</v>
      </c>
    </row>
    <row r="16" spans="2:28" s="187" customFormat="1" ht="102" customHeight="1" x14ac:dyDescent="0.25">
      <c r="B16" s="895"/>
      <c r="C16" s="632"/>
      <c r="D16" s="898"/>
      <c r="E16" s="632"/>
      <c r="F16" s="662"/>
      <c r="G16" s="640"/>
      <c r="H16" s="886"/>
      <c r="I16" s="211" t="s">
        <v>342</v>
      </c>
      <c r="J16" s="211" t="s">
        <v>343</v>
      </c>
      <c r="K16" s="212" t="s">
        <v>50</v>
      </c>
      <c r="L16" s="204">
        <v>1</v>
      </c>
      <c r="M16" s="205"/>
      <c r="N16" s="213" t="s">
        <v>344</v>
      </c>
      <c r="O16" s="213" t="s">
        <v>345</v>
      </c>
      <c r="P16" s="206">
        <v>9</v>
      </c>
      <c r="Q16" s="207">
        <v>44593</v>
      </c>
      <c r="R16" s="207">
        <v>44910</v>
      </c>
      <c r="S16" s="1077">
        <v>0.25</v>
      </c>
      <c r="T16" s="208">
        <v>0.25</v>
      </c>
      <c r="U16" s="208">
        <v>0.25</v>
      </c>
      <c r="V16" s="208">
        <v>0.25</v>
      </c>
      <c r="W16" s="209" t="s">
        <v>174</v>
      </c>
      <c r="X16" s="203" t="s">
        <v>327</v>
      </c>
      <c r="Y16" s="203" t="s">
        <v>327</v>
      </c>
      <c r="Z16" s="890"/>
      <c r="AA16" s="203" t="s">
        <v>327</v>
      </c>
      <c r="AB16" s="205" t="s">
        <v>336</v>
      </c>
    </row>
    <row r="17" spans="1:28" s="187" customFormat="1" ht="236.25" hidden="1" customHeight="1" x14ac:dyDescent="0.25">
      <c r="B17" s="895"/>
      <c r="C17" s="632"/>
      <c r="D17" s="898"/>
      <c r="E17" s="632"/>
      <c r="F17" s="662"/>
      <c r="G17" s="640"/>
      <c r="H17" s="886"/>
      <c r="I17" s="211"/>
      <c r="J17" s="211"/>
      <c r="K17" s="214"/>
      <c r="L17" s="204">
        <v>1</v>
      </c>
      <c r="M17" s="205"/>
      <c r="N17" s="205"/>
      <c r="O17" s="203" t="s">
        <v>346</v>
      </c>
      <c r="P17" s="206">
        <v>6</v>
      </c>
      <c r="Q17" s="207">
        <v>44594</v>
      </c>
      <c r="R17" s="207">
        <v>44895</v>
      </c>
      <c r="S17" s="1077">
        <v>2</v>
      </c>
      <c r="T17" s="208">
        <v>2</v>
      </c>
      <c r="U17" s="208">
        <v>2</v>
      </c>
      <c r="V17" s="208"/>
      <c r="W17" s="209"/>
      <c r="X17" s="203" t="s">
        <v>327</v>
      </c>
      <c r="Y17" s="203" t="s">
        <v>327</v>
      </c>
      <c r="Z17" s="890"/>
      <c r="AA17" s="203" t="s">
        <v>327</v>
      </c>
      <c r="AB17" s="210" t="s">
        <v>328</v>
      </c>
    </row>
    <row r="18" spans="1:28" s="187" customFormat="1" ht="135" x14ac:dyDescent="0.25">
      <c r="B18" s="895"/>
      <c r="C18" s="632"/>
      <c r="D18" s="898"/>
      <c r="E18" s="632"/>
      <c r="F18" s="662"/>
      <c r="G18" s="640"/>
      <c r="H18" s="886"/>
      <c r="I18" s="888" t="s">
        <v>347</v>
      </c>
      <c r="J18" s="882" t="s">
        <v>174</v>
      </c>
      <c r="K18" s="888" t="s">
        <v>348</v>
      </c>
      <c r="L18" s="204">
        <v>1</v>
      </c>
      <c r="M18" s="205"/>
      <c r="N18" s="205" t="s">
        <v>349</v>
      </c>
      <c r="O18" s="205" t="s">
        <v>350</v>
      </c>
      <c r="P18" s="206">
        <v>9</v>
      </c>
      <c r="Q18" s="207">
        <v>44593</v>
      </c>
      <c r="R18" s="207">
        <v>44910</v>
      </c>
      <c r="S18" s="1077">
        <v>0.25</v>
      </c>
      <c r="T18" s="208">
        <v>0.25</v>
      </c>
      <c r="U18" s="208">
        <v>0.25</v>
      </c>
      <c r="V18" s="208">
        <v>0.25</v>
      </c>
      <c r="W18" s="209" t="s">
        <v>174</v>
      </c>
      <c r="X18" s="203" t="s">
        <v>327</v>
      </c>
      <c r="Y18" s="203" t="s">
        <v>327</v>
      </c>
      <c r="Z18" s="890"/>
      <c r="AA18" s="203" t="s">
        <v>327</v>
      </c>
      <c r="AB18" s="205" t="s">
        <v>336</v>
      </c>
    </row>
    <row r="19" spans="1:28" s="187" customFormat="1" ht="90" x14ac:dyDescent="0.25">
      <c r="B19" s="895"/>
      <c r="C19" s="632"/>
      <c r="D19" s="898"/>
      <c r="E19" s="632"/>
      <c r="F19" s="662"/>
      <c r="G19" s="640"/>
      <c r="H19" s="886"/>
      <c r="I19" s="888"/>
      <c r="J19" s="883"/>
      <c r="K19" s="888"/>
      <c r="L19" s="204">
        <v>1</v>
      </c>
      <c r="M19" s="205"/>
      <c r="N19" s="205" t="s">
        <v>351</v>
      </c>
      <c r="O19" s="205" t="s">
        <v>352</v>
      </c>
      <c r="P19" s="206">
        <v>9</v>
      </c>
      <c r="Q19" s="207">
        <v>44593</v>
      </c>
      <c r="R19" s="207">
        <v>44910</v>
      </c>
      <c r="S19" s="1077">
        <v>0.25</v>
      </c>
      <c r="T19" s="208">
        <v>0.25</v>
      </c>
      <c r="U19" s="208">
        <v>0.25</v>
      </c>
      <c r="V19" s="208">
        <v>0.25</v>
      </c>
      <c r="W19" s="209" t="s">
        <v>174</v>
      </c>
      <c r="X19" s="203" t="s">
        <v>327</v>
      </c>
      <c r="Y19" s="203" t="s">
        <v>327</v>
      </c>
      <c r="Z19" s="890"/>
      <c r="AA19" s="203" t="s">
        <v>327</v>
      </c>
      <c r="AB19" s="205" t="s">
        <v>336</v>
      </c>
    </row>
    <row r="20" spans="1:28" s="187" customFormat="1" ht="76.5" x14ac:dyDescent="0.25">
      <c r="B20" s="895"/>
      <c r="C20" s="632"/>
      <c r="D20" s="898"/>
      <c r="E20" s="632"/>
      <c r="F20" s="662"/>
      <c r="G20" s="640"/>
      <c r="H20" s="886"/>
      <c r="I20" s="888"/>
      <c r="J20" s="883"/>
      <c r="K20" s="888"/>
      <c r="L20" s="204">
        <v>1</v>
      </c>
      <c r="M20" s="205"/>
      <c r="N20" s="213" t="s">
        <v>353</v>
      </c>
      <c r="O20" s="213" t="s">
        <v>354</v>
      </c>
      <c r="P20" s="206">
        <v>9</v>
      </c>
      <c r="Q20" s="207">
        <v>44593</v>
      </c>
      <c r="R20" s="207">
        <v>44910</v>
      </c>
      <c r="S20" s="1077">
        <v>0.25</v>
      </c>
      <c r="T20" s="208">
        <v>0.25</v>
      </c>
      <c r="U20" s="208">
        <v>0.25</v>
      </c>
      <c r="V20" s="208">
        <v>0.25</v>
      </c>
      <c r="W20" s="209" t="s">
        <v>174</v>
      </c>
      <c r="X20" s="203" t="s">
        <v>327</v>
      </c>
      <c r="Y20" s="203" t="s">
        <v>327</v>
      </c>
      <c r="Z20" s="890"/>
      <c r="AA20" s="203" t="s">
        <v>327</v>
      </c>
      <c r="AB20" s="205" t="s">
        <v>336</v>
      </c>
    </row>
    <row r="21" spans="1:28" s="187" customFormat="1" ht="76.5" x14ac:dyDescent="0.25">
      <c r="B21" s="895"/>
      <c r="C21" s="632"/>
      <c r="D21" s="898"/>
      <c r="E21" s="632"/>
      <c r="F21" s="662"/>
      <c r="G21" s="640"/>
      <c r="H21" s="886"/>
      <c r="I21" s="888"/>
      <c r="J21" s="884"/>
      <c r="K21" s="888"/>
      <c r="L21" s="204">
        <v>1</v>
      </c>
      <c r="M21" s="205"/>
      <c r="N21" s="215" t="s">
        <v>355</v>
      </c>
      <c r="O21" s="215" t="s">
        <v>356</v>
      </c>
      <c r="P21" s="206">
        <v>9</v>
      </c>
      <c r="Q21" s="207">
        <v>44593</v>
      </c>
      <c r="R21" s="207">
        <v>44910</v>
      </c>
      <c r="S21" s="1077">
        <v>0.25</v>
      </c>
      <c r="T21" s="208">
        <v>0.25</v>
      </c>
      <c r="U21" s="208">
        <v>0.25</v>
      </c>
      <c r="V21" s="208">
        <v>0.25</v>
      </c>
      <c r="W21" s="209" t="s">
        <v>174</v>
      </c>
      <c r="X21" s="203" t="s">
        <v>327</v>
      </c>
      <c r="Y21" s="203" t="s">
        <v>327</v>
      </c>
      <c r="Z21" s="890"/>
      <c r="AA21" s="203" t="s">
        <v>327</v>
      </c>
      <c r="AB21" s="205" t="s">
        <v>336</v>
      </c>
    </row>
    <row r="22" spans="1:28" s="187" customFormat="1" ht="74.25" hidden="1" customHeight="1" x14ac:dyDescent="0.25">
      <c r="B22" s="895"/>
      <c r="C22" s="632"/>
      <c r="D22" s="898"/>
      <c r="E22" s="632"/>
      <c r="F22" s="662"/>
      <c r="G22" s="640"/>
      <c r="H22" s="886"/>
      <c r="I22" s="211"/>
      <c r="J22" s="211"/>
      <c r="K22" s="214"/>
      <c r="L22" s="204">
        <v>1</v>
      </c>
      <c r="M22" s="205"/>
      <c r="N22" s="205"/>
      <c r="O22" s="203" t="s">
        <v>357</v>
      </c>
      <c r="P22" s="206">
        <v>6</v>
      </c>
      <c r="Q22" s="207">
        <v>44652</v>
      </c>
      <c r="R22" s="207">
        <v>44865</v>
      </c>
      <c r="S22" s="1077">
        <v>3</v>
      </c>
      <c r="T22" s="208"/>
      <c r="U22" s="208">
        <v>3</v>
      </c>
      <c r="V22" s="208"/>
      <c r="W22" s="209"/>
      <c r="X22" s="203" t="s">
        <v>327</v>
      </c>
      <c r="Y22" s="203" t="s">
        <v>327</v>
      </c>
      <c r="Z22" s="890"/>
      <c r="AA22" s="203" t="s">
        <v>327</v>
      </c>
      <c r="AB22" s="210" t="s">
        <v>328</v>
      </c>
    </row>
    <row r="23" spans="1:28" s="187" customFormat="1" ht="89.25" x14ac:dyDescent="0.25">
      <c r="B23" s="895"/>
      <c r="C23" s="632"/>
      <c r="D23" s="898"/>
      <c r="E23" s="632"/>
      <c r="F23" s="662"/>
      <c r="G23" s="640"/>
      <c r="H23" s="886"/>
      <c r="I23" s="211" t="s">
        <v>358</v>
      </c>
      <c r="J23" s="211" t="s">
        <v>359</v>
      </c>
      <c r="K23" s="216" t="s">
        <v>348</v>
      </c>
      <c r="L23" s="204">
        <v>1</v>
      </c>
      <c r="M23" s="205"/>
      <c r="N23" s="213" t="s">
        <v>360</v>
      </c>
      <c r="O23" s="213" t="s">
        <v>361</v>
      </c>
      <c r="P23" s="206">
        <v>9</v>
      </c>
      <c r="Q23" s="207">
        <v>44593</v>
      </c>
      <c r="R23" s="207">
        <v>44910</v>
      </c>
      <c r="S23" s="1077">
        <v>0.25</v>
      </c>
      <c r="T23" s="208">
        <v>0.25</v>
      </c>
      <c r="U23" s="208">
        <v>0.25</v>
      </c>
      <c r="V23" s="208">
        <v>0.25</v>
      </c>
      <c r="W23" s="209" t="s">
        <v>174</v>
      </c>
      <c r="X23" s="203" t="s">
        <v>327</v>
      </c>
      <c r="Y23" s="203" t="s">
        <v>327</v>
      </c>
      <c r="Z23" s="890"/>
      <c r="AA23" s="203" t="s">
        <v>327</v>
      </c>
      <c r="AB23" s="205" t="s">
        <v>336</v>
      </c>
    </row>
    <row r="24" spans="1:28" s="187" customFormat="1" ht="105.75" customHeight="1" x14ac:dyDescent="0.25">
      <c r="B24" s="895"/>
      <c r="C24" s="632"/>
      <c r="D24" s="898"/>
      <c r="E24" s="632"/>
      <c r="F24" s="662"/>
      <c r="G24" s="640"/>
      <c r="H24" s="886"/>
      <c r="I24" s="211" t="s">
        <v>362</v>
      </c>
      <c r="J24" s="211" t="s">
        <v>363</v>
      </c>
      <c r="K24" s="211" t="s">
        <v>364</v>
      </c>
      <c r="L24" s="204">
        <v>1</v>
      </c>
      <c r="M24" s="205"/>
      <c r="N24" s="213" t="s">
        <v>365</v>
      </c>
      <c r="O24" s="213" t="s">
        <v>366</v>
      </c>
      <c r="P24" s="206">
        <v>9</v>
      </c>
      <c r="Q24" s="207">
        <v>44593</v>
      </c>
      <c r="R24" s="207">
        <v>44910</v>
      </c>
      <c r="S24" s="1077">
        <v>0.25</v>
      </c>
      <c r="T24" s="208">
        <v>0.25</v>
      </c>
      <c r="U24" s="208">
        <v>0.25</v>
      </c>
      <c r="V24" s="208">
        <v>0.25</v>
      </c>
      <c r="W24" s="209" t="s">
        <v>174</v>
      </c>
      <c r="X24" s="203" t="s">
        <v>327</v>
      </c>
      <c r="Y24" s="203" t="s">
        <v>327</v>
      </c>
      <c r="Z24" s="890"/>
      <c r="AA24" s="203" t="s">
        <v>327</v>
      </c>
      <c r="AB24" s="205" t="s">
        <v>336</v>
      </c>
    </row>
    <row r="25" spans="1:28" s="187" customFormat="1" ht="60.75" customHeight="1" x14ac:dyDescent="0.25">
      <c r="B25" s="896"/>
      <c r="C25" s="633"/>
      <c r="D25" s="898"/>
      <c r="E25" s="633"/>
      <c r="F25" s="662"/>
      <c r="G25" s="640"/>
      <c r="H25" s="887"/>
      <c r="I25" s="211" t="s">
        <v>367</v>
      </c>
      <c r="J25" s="211" t="s">
        <v>368</v>
      </c>
      <c r="K25" s="211" t="s">
        <v>348</v>
      </c>
      <c r="L25" s="204">
        <v>1</v>
      </c>
      <c r="M25" s="205"/>
      <c r="N25" s="213" t="s">
        <v>369</v>
      </c>
      <c r="O25" s="213" t="s">
        <v>370</v>
      </c>
      <c r="P25" s="206">
        <v>9</v>
      </c>
      <c r="Q25" s="207">
        <v>44593</v>
      </c>
      <c r="R25" s="207">
        <v>44910</v>
      </c>
      <c r="S25" s="1077">
        <v>0.25</v>
      </c>
      <c r="T25" s="208">
        <v>0.25</v>
      </c>
      <c r="U25" s="208">
        <v>0.25</v>
      </c>
      <c r="V25" s="208">
        <v>0.25</v>
      </c>
      <c r="W25" s="209" t="s">
        <v>174</v>
      </c>
      <c r="X25" s="203" t="s">
        <v>327</v>
      </c>
      <c r="Y25" s="203" t="s">
        <v>327</v>
      </c>
      <c r="Z25" s="891"/>
      <c r="AA25" s="203" t="s">
        <v>327</v>
      </c>
      <c r="AB25" s="205" t="s">
        <v>336</v>
      </c>
    </row>
    <row r="26" spans="1:28" s="227" customFormat="1" ht="46.5" hidden="1" customHeight="1" x14ac:dyDescent="0.25">
      <c r="A26" s="187"/>
      <c r="B26" s="192"/>
      <c r="C26" s="191"/>
      <c r="D26" s="898"/>
      <c r="E26" s="191"/>
      <c r="F26" s="217"/>
      <c r="G26" s="218"/>
      <c r="H26" s="218"/>
      <c r="I26" s="214"/>
      <c r="J26" s="214"/>
      <c r="K26" s="214"/>
      <c r="L26" s="219">
        <v>1</v>
      </c>
      <c r="M26" s="220"/>
      <c r="N26" s="221"/>
      <c r="O26" s="222" t="s">
        <v>371</v>
      </c>
      <c r="P26" s="222">
        <v>5</v>
      </c>
      <c r="Q26" s="223">
        <v>44713</v>
      </c>
      <c r="R26" s="223">
        <v>44772</v>
      </c>
      <c r="S26" s="1078"/>
      <c r="T26" s="222"/>
      <c r="U26" s="222">
        <v>5</v>
      </c>
      <c r="V26" s="222"/>
      <c r="W26" s="224"/>
      <c r="X26" s="222" t="s">
        <v>327</v>
      </c>
      <c r="Y26" s="222" t="s">
        <v>327</v>
      </c>
      <c r="Z26" s="225"/>
      <c r="AA26" s="222"/>
      <c r="AB26" s="226" t="s">
        <v>372</v>
      </c>
    </row>
    <row r="27" spans="1:28" s="227" customFormat="1" ht="57" hidden="1" customHeight="1" x14ac:dyDescent="0.25">
      <c r="A27" s="187"/>
      <c r="B27" s="192"/>
      <c r="C27" s="191"/>
      <c r="D27" s="898"/>
      <c r="E27" s="191"/>
      <c r="F27" s="191"/>
      <c r="G27" s="228"/>
      <c r="H27" s="228"/>
      <c r="I27" s="214"/>
      <c r="J27" s="214"/>
      <c r="K27" s="214"/>
      <c r="L27" s="204">
        <v>0.72</v>
      </c>
      <c r="M27" s="205"/>
      <c r="N27" s="221"/>
      <c r="O27" s="206" t="s">
        <v>373</v>
      </c>
      <c r="P27" s="206">
        <v>5</v>
      </c>
      <c r="Q27" s="207">
        <v>44650</v>
      </c>
      <c r="R27" s="207">
        <v>44834</v>
      </c>
      <c r="S27" s="1079">
        <v>1.66</v>
      </c>
      <c r="T27" s="206">
        <v>1.66</v>
      </c>
      <c r="U27" s="206">
        <v>1.66</v>
      </c>
      <c r="V27" s="206"/>
      <c r="W27" s="209"/>
      <c r="X27" s="206" t="s">
        <v>327</v>
      </c>
      <c r="Y27" s="206" t="s">
        <v>327</v>
      </c>
      <c r="Z27" s="229"/>
      <c r="AA27" s="206" t="s">
        <v>327</v>
      </c>
      <c r="AB27" s="230" t="s">
        <v>374</v>
      </c>
    </row>
    <row r="28" spans="1:28" x14ac:dyDescent="0.25">
      <c r="B28" s="231"/>
      <c r="C28" s="231"/>
      <c r="D28" s="898"/>
      <c r="E28" s="231"/>
      <c r="F28" s="231"/>
      <c r="G28" s="231"/>
      <c r="H28" s="231"/>
      <c r="I28" s="231"/>
      <c r="J28" s="231"/>
      <c r="K28" s="231"/>
      <c r="L28" s="231"/>
      <c r="M28" s="231"/>
      <c r="N28" s="231"/>
      <c r="O28" s="231"/>
      <c r="P28" s="231"/>
      <c r="Q28" s="231"/>
      <c r="R28" s="231"/>
      <c r="S28" s="1080"/>
      <c r="T28" s="231"/>
      <c r="U28" s="231"/>
      <c r="V28" s="231"/>
      <c r="W28" s="231"/>
      <c r="X28" s="231"/>
      <c r="Y28" s="231"/>
      <c r="Z28" s="231"/>
      <c r="AA28" s="231"/>
      <c r="AB28" s="231"/>
    </row>
    <row r="29" spans="1:28" ht="76.5" x14ac:dyDescent="0.25">
      <c r="B29" s="804" t="s">
        <v>316</v>
      </c>
      <c r="C29" s="572" t="s">
        <v>317</v>
      </c>
      <c r="D29" s="898"/>
      <c r="E29" s="572" t="s">
        <v>319</v>
      </c>
      <c r="F29" s="795" t="s">
        <v>320</v>
      </c>
      <c r="G29" s="795" t="s">
        <v>321</v>
      </c>
      <c r="H29" s="878">
        <v>0.4</v>
      </c>
      <c r="I29" s="232" t="s">
        <v>322</v>
      </c>
      <c r="J29" s="232" t="s">
        <v>323</v>
      </c>
      <c r="K29" s="232" t="s">
        <v>50</v>
      </c>
      <c r="L29" s="219">
        <v>0.94</v>
      </c>
      <c r="M29" s="78"/>
      <c r="N29" s="879" t="s">
        <v>325</v>
      </c>
      <c r="O29" s="232" t="s">
        <v>326</v>
      </c>
      <c r="P29" s="222">
        <v>6</v>
      </c>
      <c r="Q29" s="81">
        <v>44593</v>
      </c>
      <c r="R29" s="81">
        <v>44865</v>
      </c>
      <c r="S29" s="1081">
        <v>0.33300000000000002</v>
      </c>
      <c r="T29" s="233">
        <v>0.33300000000000002</v>
      </c>
      <c r="U29" s="233">
        <v>0.33300000000000002</v>
      </c>
      <c r="V29" s="222"/>
      <c r="W29" s="209" t="s">
        <v>174</v>
      </c>
      <c r="X29" s="232" t="s">
        <v>327</v>
      </c>
      <c r="Y29" s="232" t="s">
        <v>327</v>
      </c>
      <c r="Z29" s="234"/>
      <c r="AA29" s="232" t="s">
        <v>327</v>
      </c>
      <c r="AB29" s="235" t="s">
        <v>328</v>
      </c>
    </row>
    <row r="30" spans="1:28" ht="90" x14ac:dyDescent="0.25">
      <c r="B30" s="805"/>
      <c r="C30" s="564"/>
      <c r="D30" s="898"/>
      <c r="E30" s="564"/>
      <c r="F30" s="796"/>
      <c r="G30" s="796"/>
      <c r="H30" s="564"/>
      <c r="I30" s="203"/>
      <c r="J30" s="203"/>
      <c r="K30" s="232" t="s">
        <v>50</v>
      </c>
      <c r="L30" s="204">
        <v>1</v>
      </c>
      <c r="M30" s="78"/>
      <c r="N30" s="880"/>
      <c r="O30" s="203" t="s">
        <v>375</v>
      </c>
      <c r="P30" s="206">
        <v>6</v>
      </c>
      <c r="Q30" s="81">
        <v>44607</v>
      </c>
      <c r="R30" s="81">
        <v>44834</v>
      </c>
      <c r="S30" s="1081">
        <v>0.33300000000000002</v>
      </c>
      <c r="T30" s="233">
        <v>0.33300000000000002</v>
      </c>
      <c r="U30" s="233">
        <v>0.33300000000000002</v>
      </c>
      <c r="V30" s="206"/>
      <c r="W30" s="77" t="s">
        <v>376</v>
      </c>
      <c r="X30" s="203" t="s">
        <v>327</v>
      </c>
      <c r="Y30" s="203" t="s">
        <v>327</v>
      </c>
      <c r="Z30" s="229">
        <v>1000000</v>
      </c>
      <c r="AA30" s="203" t="s">
        <v>327</v>
      </c>
      <c r="AB30" s="236" t="s">
        <v>377</v>
      </c>
    </row>
    <row r="31" spans="1:28" ht="75" x14ac:dyDescent="0.25">
      <c r="B31" s="805"/>
      <c r="C31" s="564"/>
      <c r="D31" s="898"/>
      <c r="E31" s="564"/>
      <c r="F31" s="796"/>
      <c r="G31" s="796"/>
      <c r="H31" s="564"/>
      <c r="I31" s="212"/>
      <c r="J31" s="212"/>
      <c r="K31" s="232" t="s">
        <v>50</v>
      </c>
      <c r="L31" s="204">
        <v>1</v>
      </c>
      <c r="M31" s="78"/>
      <c r="N31" s="880"/>
      <c r="O31" s="203" t="s">
        <v>378</v>
      </c>
      <c r="P31" s="206">
        <v>5</v>
      </c>
      <c r="Q31" s="81">
        <v>44681</v>
      </c>
      <c r="R31" s="81">
        <v>44870</v>
      </c>
      <c r="S31" s="1079"/>
      <c r="T31" s="237">
        <v>0.5</v>
      </c>
      <c r="U31" s="206"/>
      <c r="V31" s="237">
        <v>0.5</v>
      </c>
      <c r="W31" s="77" t="s">
        <v>376</v>
      </c>
      <c r="X31" s="203" t="s">
        <v>327</v>
      </c>
      <c r="Y31" s="203" t="s">
        <v>327</v>
      </c>
      <c r="Z31" s="229">
        <v>3500000</v>
      </c>
      <c r="AA31" s="203"/>
      <c r="AB31" s="235" t="s">
        <v>328</v>
      </c>
    </row>
    <row r="32" spans="1:28" ht="90" x14ac:dyDescent="0.25">
      <c r="B32" s="805"/>
      <c r="C32" s="564"/>
      <c r="D32" s="898"/>
      <c r="E32" s="564"/>
      <c r="F32" s="796"/>
      <c r="G32" s="796"/>
      <c r="H32" s="564"/>
      <c r="I32" s="212"/>
      <c r="J32" s="212"/>
      <c r="K32" s="232"/>
      <c r="L32" s="204" t="s">
        <v>379</v>
      </c>
      <c r="M32" s="78"/>
      <c r="N32" s="880"/>
      <c r="O32" s="203" t="s">
        <v>341</v>
      </c>
      <c r="P32" s="206">
        <v>2</v>
      </c>
      <c r="Q32" s="81">
        <v>44635</v>
      </c>
      <c r="R32" s="81">
        <v>44701</v>
      </c>
      <c r="S32" s="1079"/>
      <c r="T32" s="237">
        <v>1</v>
      </c>
      <c r="U32" s="206"/>
      <c r="V32" s="206"/>
      <c r="W32" s="209" t="s">
        <v>174</v>
      </c>
      <c r="X32" s="203" t="s">
        <v>327</v>
      </c>
      <c r="Y32" s="203" t="s">
        <v>327</v>
      </c>
      <c r="Z32" s="229"/>
      <c r="AA32" s="203"/>
      <c r="AB32" s="236" t="s">
        <v>380</v>
      </c>
    </row>
    <row r="33" spans="2:28" ht="63.75" x14ac:dyDescent="0.25">
      <c r="B33" s="805"/>
      <c r="C33" s="564"/>
      <c r="D33" s="898"/>
      <c r="E33" s="564"/>
      <c r="F33" s="796"/>
      <c r="G33" s="796"/>
      <c r="H33" s="564"/>
      <c r="I33" s="882" t="s">
        <v>381</v>
      </c>
      <c r="J33" s="882" t="s">
        <v>382</v>
      </c>
      <c r="K33" s="232"/>
      <c r="L33" s="204" t="s">
        <v>379</v>
      </c>
      <c r="M33" s="78"/>
      <c r="N33" s="881"/>
      <c r="O33" s="203" t="s">
        <v>383</v>
      </c>
      <c r="P33" s="206">
        <v>4</v>
      </c>
      <c r="Q33" s="81">
        <v>44576</v>
      </c>
      <c r="R33" s="81">
        <v>44620</v>
      </c>
      <c r="S33" s="1082">
        <v>1</v>
      </c>
      <c r="T33" s="206"/>
      <c r="U33" s="206"/>
      <c r="V33" s="206"/>
      <c r="W33" s="209" t="s">
        <v>174</v>
      </c>
      <c r="X33" s="203" t="s">
        <v>327</v>
      </c>
      <c r="Y33" s="203"/>
      <c r="Z33" s="229">
        <v>300000</v>
      </c>
      <c r="AA33" s="203"/>
      <c r="AB33" s="236" t="s">
        <v>328</v>
      </c>
    </row>
    <row r="34" spans="2:28" ht="255" x14ac:dyDescent="0.25">
      <c r="B34" s="805"/>
      <c r="C34" s="564"/>
      <c r="D34" s="898"/>
      <c r="E34" s="564"/>
      <c r="F34" s="796"/>
      <c r="G34" s="796"/>
      <c r="H34" s="564"/>
      <c r="I34" s="883"/>
      <c r="J34" s="883"/>
      <c r="K34" s="232" t="s">
        <v>50</v>
      </c>
      <c r="L34" s="204">
        <v>1</v>
      </c>
      <c r="M34" s="78"/>
      <c r="N34" s="879" t="s">
        <v>384</v>
      </c>
      <c r="O34" s="203" t="s">
        <v>346</v>
      </c>
      <c r="P34" s="206">
        <v>6</v>
      </c>
      <c r="Q34" s="81">
        <v>44594</v>
      </c>
      <c r="R34" s="81">
        <v>44895</v>
      </c>
      <c r="S34" s="1081">
        <v>0.33300000000000002</v>
      </c>
      <c r="T34" s="233">
        <v>0.33300000000000002</v>
      </c>
      <c r="U34" s="233">
        <v>0.33300000000000002</v>
      </c>
      <c r="V34" s="206"/>
      <c r="W34" s="209" t="s">
        <v>174</v>
      </c>
      <c r="X34" s="203" t="s">
        <v>327</v>
      </c>
      <c r="Y34" s="203" t="s">
        <v>327</v>
      </c>
      <c r="Z34" s="229"/>
      <c r="AA34" s="203" t="s">
        <v>327</v>
      </c>
      <c r="AB34" s="236" t="s">
        <v>385</v>
      </c>
    </row>
    <row r="35" spans="2:28" ht="38.25" x14ac:dyDescent="0.25">
      <c r="B35" s="805"/>
      <c r="C35" s="564"/>
      <c r="D35" s="898"/>
      <c r="E35" s="564"/>
      <c r="F35" s="796"/>
      <c r="G35" s="796"/>
      <c r="H35" s="564"/>
      <c r="I35" s="883"/>
      <c r="J35" s="883"/>
      <c r="K35" s="232" t="s">
        <v>50</v>
      </c>
      <c r="L35" s="204" t="s">
        <v>379</v>
      </c>
      <c r="M35" s="78"/>
      <c r="N35" s="880"/>
      <c r="O35" s="203" t="s">
        <v>386</v>
      </c>
      <c r="P35" s="206">
        <v>4</v>
      </c>
      <c r="Q35" s="81">
        <v>44635</v>
      </c>
      <c r="R35" s="81">
        <v>44834</v>
      </c>
      <c r="S35" s="1079"/>
      <c r="T35" s="206"/>
      <c r="U35" s="237">
        <v>1</v>
      </c>
      <c r="V35" s="237"/>
      <c r="W35" s="77" t="s">
        <v>387</v>
      </c>
      <c r="X35" s="203"/>
      <c r="Y35" s="203"/>
      <c r="Z35" s="229">
        <v>10000000</v>
      </c>
      <c r="AA35" s="203"/>
      <c r="AB35" s="235" t="s">
        <v>388</v>
      </c>
    </row>
    <row r="36" spans="2:28" ht="63.75" x14ac:dyDescent="0.25">
      <c r="B36" s="805"/>
      <c r="C36" s="564"/>
      <c r="D36" s="898"/>
      <c r="E36" s="564"/>
      <c r="F36" s="796"/>
      <c r="G36" s="796"/>
      <c r="H36" s="564"/>
      <c r="I36" s="883"/>
      <c r="J36" s="883"/>
      <c r="K36" s="232" t="s">
        <v>50</v>
      </c>
      <c r="L36" s="204">
        <v>1</v>
      </c>
      <c r="M36" s="78"/>
      <c r="N36" s="880"/>
      <c r="O36" s="203" t="s">
        <v>357</v>
      </c>
      <c r="P36" s="206">
        <v>6</v>
      </c>
      <c r="Q36" s="81">
        <v>44652</v>
      </c>
      <c r="R36" s="81">
        <v>44865</v>
      </c>
      <c r="S36" s="1082">
        <v>0.5</v>
      </c>
      <c r="T36" s="206"/>
      <c r="U36" s="237">
        <v>0.5</v>
      </c>
      <c r="V36" s="206"/>
      <c r="W36" s="209" t="s">
        <v>174</v>
      </c>
      <c r="X36" s="203" t="s">
        <v>327</v>
      </c>
      <c r="Y36" s="203" t="s">
        <v>327</v>
      </c>
      <c r="Z36" s="229"/>
      <c r="AA36" s="203" t="s">
        <v>327</v>
      </c>
      <c r="AB36" s="236" t="s">
        <v>389</v>
      </c>
    </row>
    <row r="37" spans="2:28" ht="38.25" x14ac:dyDescent="0.25">
      <c r="B37" s="805"/>
      <c r="C37" s="564"/>
      <c r="D37" s="898"/>
      <c r="E37" s="564"/>
      <c r="F37" s="796"/>
      <c r="G37" s="796"/>
      <c r="H37" s="564"/>
      <c r="I37" s="883"/>
      <c r="J37" s="883"/>
      <c r="K37" s="232" t="s">
        <v>50</v>
      </c>
      <c r="L37" s="204">
        <v>1</v>
      </c>
      <c r="M37" s="78"/>
      <c r="N37" s="880"/>
      <c r="O37" s="203" t="s">
        <v>390</v>
      </c>
      <c r="P37" s="206">
        <v>5</v>
      </c>
      <c r="Q37" s="81">
        <v>44789</v>
      </c>
      <c r="R37" s="81">
        <v>44834</v>
      </c>
      <c r="S37" s="1079"/>
      <c r="T37" s="206"/>
      <c r="U37" s="237">
        <v>1</v>
      </c>
      <c r="V37" s="206"/>
      <c r="W37" s="77" t="s">
        <v>391</v>
      </c>
      <c r="X37" s="203" t="s">
        <v>327</v>
      </c>
      <c r="Y37" s="203" t="s">
        <v>327</v>
      </c>
      <c r="Z37" s="229">
        <v>500000</v>
      </c>
      <c r="AA37" s="203"/>
      <c r="AB37" s="235" t="s">
        <v>392</v>
      </c>
    </row>
    <row r="38" spans="2:28" ht="60" x14ac:dyDescent="0.25">
      <c r="B38" s="805"/>
      <c r="C38" s="564"/>
      <c r="D38" s="898"/>
      <c r="E38" s="564"/>
      <c r="F38" s="796"/>
      <c r="G38" s="796"/>
      <c r="H38" s="564"/>
      <c r="I38" s="883"/>
      <c r="J38" s="883"/>
      <c r="K38" s="232" t="s">
        <v>50</v>
      </c>
      <c r="L38" s="204">
        <v>1</v>
      </c>
      <c r="M38" s="78"/>
      <c r="N38" s="880"/>
      <c r="O38" s="203" t="s">
        <v>393</v>
      </c>
      <c r="P38" s="206">
        <v>5</v>
      </c>
      <c r="Q38" s="81">
        <v>44774</v>
      </c>
      <c r="R38" s="81">
        <v>44910</v>
      </c>
      <c r="S38" s="1079"/>
      <c r="T38" s="206"/>
      <c r="U38" s="237">
        <v>1</v>
      </c>
      <c r="V38" s="206"/>
      <c r="W38" s="77" t="s">
        <v>394</v>
      </c>
      <c r="X38" s="203" t="s">
        <v>327</v>
      </c>
      <c r="Y38" s="203"/>
      <c r="Z38" s="229">
        <v>2500000</v>
      </c>
      <c r="AA38" s="203"/>
      <c r="AB38" s="235" t="s">
        <v>392</v>
      </c>
    </row>
    <row r="39" spans="2:28" ht="60" x14ac:dyDescent="0.25">
      <c r="B39" s="805"/>
      <c r="C39" s="564"/>
      <c r="D39" s="898"/>
      <c r="E39" s="564"/>
      <c r="F39" s="796"/>
      <c r="G39" s="796"/>
      <c r="H39" s="564"/>
      <c r="I39" s="883"/>
      <c r="J39" s="883"/>
      <c r="K39" s="232" t="s">
        <v>50</v>
      </c>
      <c r="L39" s="204">
        <v>1</v>
      </c>
      <c r="M39" s="78"/>
      <c r="N39" s="880"/>
      <c r="O39" s="203" t="s">
        <v>395</v>
      </c>
      <c r="P39" s="206">
        <v>5</v>
      </c>
      <c r="Q39" s="81">
        <v>44650</v>
      </c>
      <c r="R39" s="81">
        <v>44834</v>
      </c>
      <c r="S39" s="1079"/>
      <c r="T39" s="237">
        <v>0.5</v>
      </c>
      <c r="U39" s="206"/>
      <c r="V39" s="237">
        <v>0.5</v>
      </c>
      <c r="W39" s="77" t="s">
        <v>396</v>
      </c>
      <c r="X39" s="203" t="s">
        <v>327</v>
      </c>
      <c r="Y39" s="203"/>
      <c r="Z39" s="229">
        <v>250000</v>
      </c>
      <c r="AA39" s="203" t="s">
        <v>327</v>
      </c>
      <c r="AB39" s="236" t="s">
        <v>397</v>
      </c>
    </row>
    <row r="40" spans="2:28" ht="30" x14ac:dyDescent="0.25">
      <c r="B40" s="805"/>
      <c r="C40" s="564"/>
      <c r="D40" s="898"/>
      <c r="E40" s="564"/>
      <c r="F40" s="796"/>
      <c r="G40" s="796"/>
      <c r="H40" s="564"/>
      <c r="I40" s="883"/>
      <c r="J40" s="883"/>
      <c r="K40" s="232" t="s">
        <v>50</v>
      </c>
      <c r="L40" s="204">
        <v>1</v>
      </c>
      <c r="M40" s="78"/>
      <c r="N40" s="880"/>
      <c r="O40" s="206" t="s">
        <v>371</v>
      </c>
      <c r="P40" s="206">
        <v>5</v>
      </c>
      <c r="Q40" s="81">
        <v>44713</v>
      </c>
      <c r="R40" s="81">
        <v>44772</v>
      </c>
      <c r="S40" s="1079"/>
      <c r="T40" s="206"/>
      <c r="U40" s="237">
        <v>1</v>
      </c>
      <c r="V40" s="206"/>
      <c r="W40" s="209" t="s">
        <v>174</v>
      </c>
      <c r="X40" s="206" t="s">
        <v>327</v>
      </c>
      <c r="Y40" s="206" t="s">
        <v>327</v>
      </c>
      <c r="Z40" s="229"/>
      <c r="AA40" s="206"/>
      <c r="AB40" s="235" t="s">
        <v>372</v>
      </c>
    </row>
    <row r="41" spans="2:28" ht="60" x14ac:dyDescent="0.25">
      <c r="B41" s="805"/>
      <c r="C41" s="564"/>
      <c r="D41" s="898"/>
      <c r="E41" s="564"/>
      <c r="F41" s="796"/>
      <c r="G41" s="796"/>
      <c r="H41" s="564"/>
      <c r="I41" s="883"/>
      <c r="J41" s="883"/>
      <c r="K41" s="232" t="s">
        <v>50</v>
      </c>
      <c r="L41" s="204">
        <v>0.72</v>
      </c>
      <c r="M41" s="78"/>
      <c r="N41" s="880"/>
      <c r="O41" s="206" t="s">
        <v>373</v>
      </c>
      <c r="P41" s="206">
        <v>5</v>
      </c>
      <c r="Q41" s="81">
        <v>44650</v>
      </c>
      <c r="R41" s="81">
        <v>44834</v>
      </c>
      <c r="S41" s="1081">
        <v>0.33300000000000002</v>
      </c>
      <c r="T41" s="233">
        <v>0.33300000000000002</v>
      </c>
      <c r="U41" s="233">
        <v>0.33300000000000002</v>
      </c>
      <c r="V41" s="206"/>
      <c r="W41" s="209" t="s">
        <v>174</v>
      </c>
      <c r="X41" s="206" t="s">
        <v>327</v>
      </c>
      <c r="Y41" s="206" t="s">
        <v>327</v>
      </c>
      <c r="Z41" s="229"/>
      <c r="AA41" s="206" t="s">
        <v>327</v>
      </c>
      <c r="AB41" s="235" t="s">
        <v>374</v>
      </c>
    </row>
    <row r="42" spans="2:28" ht="30" x14ac:dyDescent="0.25">
      <c r="B42" s="805"/>
      <c r="C42" s="564"/>
      <c r="D42" s="898"/>
      <c r="E42" s="564"/>
      <c r="F42" s="796"/>
      <c r="G42" s="796"/>
      <c r="H42" s="564"/>
      <c r="I42" s="883"/>
      <c r="J42" s="883"/>
      <c r="K42" s="232" t="s">
        <v>50</v>
      </c>
      <c r="L42" s="208">
        <v>1</v>
      </c>
      <c r="M42" s="78"/>
      <c r="N42" s="880"/>
      <c r="O42" s="206" t="s">
        <v>398</v>
      </c>
      <c r="P42" s="206">
        <v>5</v>
      </c>
      <c r="Q42" s="81">
        <v>44652</v>
      </c>
      <c r="R42" s="81">
        <v>44711</v>
      </c>
      <c r="S42" s="1079"/>
      <c r="T42" s="206">
        <v>100</v>
      </c>
      <c r="U42" s="206"/>
      <c r="V42" s="206"/>
      <c r="W42" s="209" t="s">
        <v>174</v>
      </c>
      <c r="X42" s="238"/>
      <c r="Y42" s="238"/>
      <c r="Z42" s="239">
        <v>2000000</v>
      </c>
      <c r="AA42" s="238"/>
      <c r="AB42" s="235" t="s">
        <v>399</v>
      </c>
    </row>
    <row r="43" spans="2:28" ht="45" x14ac:dyDescent="0.25">
      <c r="B43" s="805"/>
      <c r="C43" s="564"/>
      <c r="D43" s="898"/>
      <c r="E43" s="564"/>
      <c r="F43" s="796"/>
      <c r="G43" s="796"/>
      <c r="H43" s="564"/>
      <c r="I43" s="883"/>
      <c r="J43" s="883"/>
      <c r="K43" s="232" t="s">
        <v>50</v>
      </c>
      <c r="L43" s="208">
        <v>1</v>
      </c>
      <c r="M43" s="78"/>
      <c r="N43" s="880"/>
      <c r="O43" s="206" t="s">
        <v>400</v>
      </c>
      <c r="P43" s="206">
        <v>5</v>
      </c>
      <c r="Q43" s="81">
        <v>44593</v>
      </c>
      <c r="R43" s="81">
        <v>44834</v>
      </c>
      <c r="S43" s="1082">
        <v>0.25</v>
      </c>
      <c r="T43" s="237">
        <v>0.25</v>
      </c>
      <c r="U43" s="237">
        <v>0.25</v>
      </c>
      <c r="V43" s="237">
        <v>0.25</v>
      </c>
      <c r="W43" s="77" t="s">
        <v>401</v>
      </c>
      <c r="X43" s="238"/>
      <c r="Y43" s="238"/>
      <c r="Z43" s="240">
        <v>6000000</v>
      </c>
      <c r="AA43" s="238"/>
      <c r="AB43" s="235" t="s">
        <v>402</v>
      </c>
    </row>
    <row r="44" spans="2:28" ht="30" x14ac:dyDescent="0.25">
      <c r="B44" s="805"/>
      <c r="C44" s="564"/>
      <c r="D44" s="898"/>
      <c r="E44" s="564"/>
      <c r="F44" s="796"/>
      <c r="G44" s="796"/>
      <c r="H44" s="564"/>
      <c r="I44" s="884"/>
      <c r="J44" s="884"/>
      <c r="K44" s="232" t="s">
        <v>50</v>
      </c>
      <c r="L44" s="208">
        <v>1</v>
      </c>
      <c r="M44" s="78"/>
      <c r="N44" s="881"/>
      <c r="O44" s="203" t="s">
        <v>403</v>
      </c>
      <c r="P44" s="206">
        <v>6</v>
      </c>
      <c r="Q44" s="81">
        <v>44594</v>
      </c>
      <c r="R44" s="81">
        <v>44925</v>
      </c>
      <c r="S44" s="1079"/>
      <c r="T44" s="206"/>
      <c r="U44" s="206"/>
      <c r="V44" s="237">
        <v>1</v>
      </c>
      <c r="W44" s="209" t="s">
        <v>174</v>
      </c>
      <c r="X44" s="203" t="s">
        <v>327</v>
      </c>
      <c r="Y44" s="203" t="s">
        <v>327</v>
      </c>
      <c r="Z44" s="241"/>
      <c r="AA44" s="203"/>
      <c r="AB44" s="235" t="s">
        <v>399</v>
      </c>
    </row>
    <row r="45" spans="2:28" ht="76.5" x14ac:dyDescent="0.25">
      <c r="B45" s="805"/>
      <c r="C45" s="564"/>
      <c r="D45" s="898"/>
      <c r="E45" s="564"/>
      <c r="F45" s="796"/>
      <c r="G45" s="796"/>
      <c r="H45" s="564"/>
      <c r="I45" s="206" t="s">
        <v>404</v>
      </c>
      <c r="J45" s="206" t="s">
        <v>405</v>
      </c>
      <c r="K45" s="206" t="s">
        <v>50</v>
      </c>
      <c r="L45" s="242" t="s">
        <v>406</v>
      </c>
      <c r="M45" s="78"/>
      <c r="N45" s="879" t="s">
        <v>407</v>
      </c>
      <c r="O45" s="206" t="s">
        <v>408</v>
      </c>
      <c r="P45" s="206">
        <v>5</v>
      </c>
      <c r="Q45" s="81">
        <v>44594</v>
      </c>
      <c r="R45" s="81">
        <v>44925</v>
      </c>
      <c r="S45" s="1082">
        <v>0.25</v>
      </c>
      <c r="T45" s="237">
        <v>0.25</v>
      </c>
      <c r="U45" s="237">
        <v>0.25</v>
      </c>
      <c r="V45" s="237">
        <v>0.25</v>
      </c>
      <c r="W45" s="209" t="s">
        <v>174</v>
      </c>
      <c r="X45" s="203" t="s">
        <v>327</v>
      </c>
      <c r="Y45" s="203" t="s">
        <v>327</v>
      </c>
      <c r="Z45" s="243"/>
      <c r="AA45" s="203"/>
      <c r="AB45" s="236" t="s">
        <v>399</v>
      </c>
    </row>
    <row r="46" spans="2:28" ht="89.25" x14ac:dyDescent="0.25">
      <c r="B46" s="805"/>
      <c r="C46" s="564"/>
      <c r="D46" s="898"/>
      <c r="E46" s="564"/>
      <c r="F46" s="796"/>
      <c r="G46" s="796"/>
      <c r="H46" s="564"/>
      <c r="I46" s="206" t="s">
        <v>409</v>
      </c>
      <c r="J46" s="206" t="s">
        <v>410</v>
      </c>
      <c r="K46" s="206" t="s">
        <v>50</v>
      </c>
      <c r="L46" s="242" t="s">
        <v>411</v>
      </c>
      <c r="M46" s="78"/>
      <c r="N46" s="880"/>
      <c r="O46" s="206" t="s">
        <v>412</v>
      </c>
      <c r="P46" s="206">
        <v>5</v>
      </c>
      <c r="Q46" s="81">
        <v>44594</v>
      </c>
      <c r="R46" s="81">
        <v>44925</v>
      </c>
      <c r="S46" s="1082">
        <v>0.25</v>
      </c>
      <c r="T46" s="237">
        <v>0.25</v>
      </c>
      <c r="U46" s="237">
        <v>0.25</v>
      </c>
      <c r="V46" s="237">
        <v>0.25</v>
      </c>
      <c r="W46" s="209" t="s">
        <v>174</v>
      </c>
      <c r="X46" s="203" t="s">
        <v>327</v>
      </c>
      <c r="Y46" s="203" t="s">
        <v>327</v>
      </c>
      <c r="Z46" s="243"/>
      <c r="AA46" s="203"/>
      <c r="AB46" s="236" t="s">
        <v>399</v>
      </c>
    </row>
    <row r="47" spans="2:28" ht="76.5" x14ac:dyDescent="0.25">
      <c r="B47" s="805"/>
      <c r="C47" s="564"/>
      <c r="D47" s="898"/>
      <c r="E47" s="564"/>
      <c r="F47" s="796"/>
      <c r="G47" s="796"/>
      <c r="H47" s="564"/>
      <c r="I47" s="206" t="s">
        <v>413</v>
      </c>
      <c r="J47" s="206" t="s">
        <v>414</v>
      </c>
      <c r="K47" s="206" t="s">
        <v>50</v>
      </c>
      <c r="L47" s="242" t="s">
        <v>415</v>
      </c>
      <c r="M47" s="78"/>
      <c r="N47" s="880"/>
      <c r="O47" s="206" t="s">
        <v>416</v>
      </c>
      <c r="P47" s="206">
        <v>5</v>
      </c>
      <c r="Q47" s="81">
        <v>44594</v>
      </c>
      <c r="R47" s="81">
        <v>44925</v>
      </c>
      <c r="S47" s="1082">
        <v>0.25</v>
      </c>
      <c r="T47" s="237">
        <v>0.25</v>
      </c>
      <c r="U47" s="237">
        <v>0.25</v>
      </c>
      <c r="V47" s="237">
        <v>0.25</v>
      </c>
      <c r="W47" s="209" t="s">
        <v>174</v>
      </c>
      <c r="X47" s="203" t="s">
        <v>327</v>
      </c>
      <c r="Y47" s="203" t="s">
        <v>327</v>
      </c>
      <c r="Z47" s="243"/>
      <c r="AA47" s="203"/>
      <c r="AB47" s="236" t="s">
        <v>399</v>
      </c>
    </row>
    <row r="48" spans="2:28" ht="76.5" x14ac:dyDescent="0.25">
      <c r="B48" s="805"/>
      <c r="C48" s="564"/>
      <c r="D48" s="898"/>
      <c r="E48" s="564"/>
      <c r="F48" s="796"/>
      <c r="G48" s="796"/>
      <c r="H48" s="564"/>
      <c r="I48" s="206" t="s">
        <v>417</v>
      </c>
      <c r="J48" s="206" t="s">
        <v>418</v>
      </c>
      <c r="K48" s="206" t="s">
        <v>50</v>
      </c>
      <c r="L48" s="242" t="s">
        <v>419</v>
      </c>
      <c r="M48" s="78"/>
      <c r="N48" s="881"/>
      <c r="O48" s="206" t="s">
        <v>420</v>
      </c>
      <c r="P48" s="206">
        <v>5</v>
      </c>
      <c r="Q48" s="81">
        <v>44594</v>
      </c>
      <c r="R48" s="81">
        <v>44925</v>
      </c>
      <c r="S48" s="1082">
        <v>0.25</v>
      </c>
      <c r="T48" s="237">
        <v>0.25</v>
      </c>
      <c r="U48" s="237">
        <v>0.25</v>
      </c>
      <c r="V48" s="237">
        <v>0.25</v>
      </c>
      <c r="W48" s="77" t="s">
        <v>174</v>
      </c>
      <c r="X48" s="203" t="s">
        <v>327</v>
      </c>
      <c r="Y48" s="203" t="s">
        <v>327</v>
      </c>
      <c r="Z48" s="243"/>
      <c r="AA48" s="203"/>
      <c r="AB48" s="236" t="s">
        <v>399</v>
      </c>
    </row>
    <row r="49" spans="2:28" ht="15.75" thickBot="1" x14ac:dyDescent="0.3">
      <c r="B49" s="899"/>
      <c r="C49" s="794"/>
      <c r="D49" s="244"/>
      <c r="E49" s="794"/>
      <c r="F49" s="797"/>
      <c r="G49" s="797"/>
      <c r="H49" s="794"/>
      <c r="I49" s="245"/>
      <c r="J49" s="245"/>
      <c r="K49" s="245"/>
      <c r="L49" s="245"/>
      <c r="M49" s="245"/>
      <c r="N49" s="245"/>
      <c r="O49" s="245"/>
      <c r="P49" s="245"/>
      <c r="Q49" s="246"/>
      <c r="R49" s="246"/>
      <c r="S49" s="247"/>
      <c r="T49" s="247"/>
      <c r="U49" s="247"/>
      <c r="V49" s="247"/>
      <c r="W49" s="247"/>
      <c r="X49" s="245"/>
      <c r="Y49" s="245"/>
      <c r="Z49" s="245"/>
      <c r="AA49" s="245"/>
      <c r="AB49" s="248"/>
    </row>
  </sheetData>
  <mergeCells count="62">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G12:G25"/>
    <mergeCell ref="B29:B49"/>
    <mergeCell ref="C29:C49"/>
    <mergeCell ref="E29:E49"/>
    <mergeCell ref="F29:F49"/>
    <mergeCell ref="B12:B25"/>
    <mergeCell ref="C12:C25"/>
    <mergeCell ref="D12:D48"/>
    <mergeCell ref="E12:E25"/>
    <mergeCell ref="F12:F25"/>
    <mergeCell ref="H12:H25"/>
    <mergeCell ref="K12:K14"/>
    <mergeCell ref="Z12:Z25"/>
    <mergeCell ref="I13:I14"/>
    <mergeCell ref="J13:J14"/>
    <mergeCell ref="N13:N14"/>
    <mergeCell ref="I18:I21"/>
    <mergeCell ref="J18:J21"/>
    <mergeCell ref="K18:K21"/>
    <mergeCell ref="G29:G49"/>
    <mergeCell ref="H29:H49"/>
    <mergeCell ref="N29:N33"/>
    <mergeCell ref="I33:I44"/>
    <mergeCell ref="J33:J44"/>
    <mergeCell ref="N34:N44"/>
    <mergeCell ref="N45:N48"/>
  </mergeCells>
  <hyperlinks>
    <hyperlink ref="AB11" r:id="rId1" display="claudiaquintana@saludtundama.gov.co "/>
    <hyperlink ref="AB26" r:id="rId2"/>
    <hyperlink ref="AB27" r:id="rId3" display="claudiaquintana@saludtundama.gov.co "/>
    <hyperlink ref="AB29" r:id="rId4" display="claudiaquintana@saludtundama.gov.co "/>
    <hyperlink ref="AB31" r:id="rId5" display="claudiaquintana@saludtundama.gov.co "/>
    <hyperlink ref="AB35" r:id="rId6"/>
    <hyperlink ref="AB37" r:id="rId7"/>
    <hyperlink ref="AB40" r:id="rId8"/>
    <hyperlink ref="AB38" r:id="rId9"/>
    <hyperlink ref="AB41" r:id="rId10" display="claudiaquintana@saludtundama.gov.co "/>
    <hyperlink ref="AB42" r:id="rId11"/>
    <hyperlink ref="AB44" r:id="rId12"/>
    <hyperlink ref="AB43" r:id="rId13"/>
  </hyperlinks>
  <printOptions horizontalCentered="1" verticalCentered="1"/>
  <pageMargins left="0.70866141732283472" right="0.70866141732283472" top="0.74803149606299213" bottom="0.74803149606299213" header="0.31496062992125984" footer="0.31496062992125984"/>
  <pageSetup orientation="portrait" r:id="rId14"/>
  <drawing r:id="rId15"/>
  <legacyDrawing r:id="rId1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20"/>
  <sheetViews>
    <sheetView topLeftCell="P9" zoomScale="90" zoomScaleNormal="90" workbookViewId="0">
      <selection activeCell="AE13" sqref="AE13"/>
    </sheetView>
  </sheetViews>
  <sheetFormatPr baseColWidth="10" defaultRowHeight="15" x14ac:dyDescent="0.25"/>
  <cols>
    <col min="1" max="1" width="2.28515625" customWidth="1"/>
    <col min="2" max="2" width="18.7109375" customWidth="1"/>
    <col min="3"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2" width="13.42578125" customWidth="1"/>
    <col min="23" max="23" width="19.140625" customWidth="1"/>
    <col min="24" max="24" width="17.85546875" customWidth="1"/>
    <col min="25" max="25" width="12.42578125" customWidth="1"/>
    <col min="26" max="26" width="6" customWidth="1"/>
    <col min="27" max="27" width="15" customWidth="1"/>
    <col min="28" max="28" width="20.42578125" customWidth="1"/>
  </cols>
  <sheetData>
    <row r="2" spans="2:28" ht="41.2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28" ht="41.2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28" ht="41.2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ht="4.5" customHeight="1" thickBot="1" x14ac:dyDescent="0.3">
      <c r="B6" s="1"/>
      <c r="C6" s="1"/>
      <c r="D6" s="1"/>
      <c r="E6" s="1"/>
      <c r="F6" s="1"/>
      <c r="G6" s="1"/>
      <c r="H6" s="1"/>
      <c r="I6" s="2"/>
      <c r="J6" s="2"/>
      <c r="K6" s="2"/>
      <c r="L6" s="2"/>
      <c r="M6" s="2"/>
      <c r="N6" s="2"/>
      <c r="O6" s="2"/>
      <c r="P6" s="2"/>
      <c r="Q6" s="2"/>
      <c r="R6" s="2"/>
      <c r="S6" s="2"/>
      <c r="T6" s="2"/>
      <c r="U6" s="2"/>
      <c r="V6" s="2"/>
      <c r="W6" s="2"/>
      <c r="X6" s="2"/>
      <c r="Y6" s="2"/>
      <c r="Z6" s="2"/>
      <c r="AA6" s="2"/>
      <c r="AB6" s="2"/>
    </row>
    <row r="7" spans="2:28" ht="16.5" hidden="1" thickBot="1" x14ac:dyDescent="0.3">
      <c r="B7" s="3" t="s">
        <v>26</v>
      </c>
      <c r="C7" s="4"/>
      <c r="D7" s="4"/>
      <c r="E7" s="4"/>
      <c r="F7" s="4"/>
      <c r="G7" s="4"/>
      <c r="H7" s="4"/>
      <c r="I7" s="2"/>
      <c r="J7" s="2"/>
      <c r="K7" s="2"/>
      <c r="L7" s="2"/>
      <c r="M7" s="2"/>
      <c r="N7" s="2"/>
      <c r="O7" s="2"/>
      <c r="P7" s="2"/>
      <c r="Q7" s="2"/>
      <c r="R7" s="2"/>
      <c r="S7" s="2"/>
      <c r="T7" s="2"/>
      <c r="U7" s="2"/>
      <c r="V7" s="2"/>
      <c r="W7" s="2"/>
      <c r="X7" s="2"/>
      <c r="Y7" s="2"/>
      <c r="Z7" s="2"/>
      <c r="AA7" s="2"/>
      <c r="AB7" s="2"/>
    </row>
    <row r="8" spans="2:28" ht="15" customHeight="1" x14ac:dyDescent="0.25">
      <c r="B8" s="580" t="s">
        <v>23</v>
      </c>
      <c r="C8" s="583" t="s">
        <v>6</v>
      </c>
      <c r="D8" s="583" t="s">
        <v>28</v>
      </c>
      <c r="E8" s="583" t="s">
        <v>25</v>
      </c>
      <c r="F8" s="586" t="s">
        <v>29</v>
      </c>
      <c r="G8" s="583" t="s">
        <v>7</v>
      </c>
      <c r="H8" s="586" t="s">
        <v>22</v>
      </c>
      <c r="I8" s="588" t="s">
        <v>8</v>
      </c>
      <c r="J8" s="588"/>
      <c r="K8" s="588"/>
      <c r="L8" s="588"/>
      <c r="M8" s="588"/>
      <c r="N8" s="563" t="s">
        <v>30</v>
      </c>
      <c r="O8" s="563" t="s">
        <v>9</v>
      </c>
      <c r="P8" s="563" t="s">
        <v>10</v>
      </c>
      <c r="Q8" s="563" t="s">
        <v>37</v>
      </c>
      <c r="R8" s="563" t="s">
        <v>38</v>
      </c>
      <c r="S8" s="563" t="s">
        <v>11</v>
      </c>
      <c r="T8" s="563" t="s">
        <v>12</v>
      </c>
      <c r="U8" s="563" t="s">
        <v>13</v>
      </c>
      <c r="V8" s="563" t="s">
        <v>14</v>
      </c>
      <c r="W8" s="566" t="s">
        <v>15</v>
      </c>
      <c r="X8" s="567"/>
      <c r="Y8" s="567"/>
      <c r="Z8" s="567"/>
      <c r="AA8" s="568"/>
      <c r="AB8" s="569" t="s">
        <v>16</v>
      </c>
    </row>
    <row r="9" spans="2:28" ht="24.75" customHeight="1" x14ac:dyDescent="0.25">
      <c r="B9" s="581"/>
      <c r="C9" s="584"/>
      <c r="D9" s="584"/>
      <c r="E9" s="584"/>
      <c r="F9" s="587"/>
      <c r="G9" s="584"/>
      <c r="H9" s="587"/>
      <c r="I9" s="5"/>
      <c r="J9" s="5"/>
      <c r="K9" s="5"/>
      <c r="L9" s="5" t="s">
        <v>27</v>
      </c>
      <c r="M9" s="572" t="s">
        <v>17</v>
      </c>
      <c r="N9" s="564"/>
      <c r="O9" s="564"/>
      <c r="P9" s="564"/>
      <c r="Q9" s="564"/>
      <c r="R9" s="564"/>
      <c r="S9" s="564"/>
      <c r="T9" s="564"/>
      <c r="U9" s="564"/>
      <c r="V9" s="564"/>
      <c r="W9" s="573" t="s">
        <v>36</v>
      </c>
      <c r="X9" s="575" t="s">
        <v>32</v>
      </c>
      <c r="Y9" s="575" t="s">
        <v>33</v>
      </c>
      <c r="Z9" s="575" t="s">
        <v>34</v>
      </c>
      <c r="AA9" s="575" t="s">
        <v>35</v>
      </c>
      <c r="AB9" s="570"/>
    </row>
    <row r="10" spans="2:28" ht="103.5" customHeight="1" x14ac:dyDescent="0.25">
      <c r="B10" s="582"/>
      <c r="C10" s="585"/>
      <c r="D10" s="585"/>
      <c r="E10" s="585"/>
      <c r="F10" s="584"/>
      <c r="G10" s="585"/>
      <c r="H10" s="584"/>
      <c r="I10" s="5" t="s">
        <v>31</v>
      </c>
      <c r="J10" s="5" t="s">
        <v>18</v>
      </c>
      <c r="K10" s="5" t="s">
        <v>19</v>
      </c>
      <c r="L10" s="5" t="s">
        <v>20</v>
      </c>
      <c r="M10" s="565"/>
      <c r="N10" s="565"/>
      <c r="O10" s="565"/>
      <c r="P10" s="565"/>
      <c r="Q10" s="565"/>
      <c r="R10" s="565"/>
      <c r="S10" s="565"/>
      <c r="T10" s="565"/>
      <c r="U10" s="565"/>
      <c r="V10" s="565"/>
      <c r="W10" s="574"/>
      <c r="X10" s="576"/>
      <c r="Y10" s="576"/>
      <c r="Z10" s="576"/>
      <c r="AA10" s="576"/>
      <c r="AB10" s="571"/>
    </row>
    <row r="11" spans="2:28" ht="129" customHeight="1" x14ac:dyDescent="0.25">
      <c r="B11" s="804" t="s">
        <v>178</v>
      </c>
      <c r="C11" s="572" t="s">
        <v>289</v>
      </c>
      <c r="D11" s="572" t="s">
        <v>290</v>
      </c>
      <c r="E11" s="795" t="s">
        <v>291</v>
      </c>
      <c r="F11" s="5"/>
      <c r="G11" s="141" t="s">
        <v>292</v>
      </c>
      <c r="H11" s="171">
        <v>0.45</v>
      </c>
      <c r="I11" s="172" t="s">
        <v>293</v>
      </c>
      <c r="J11" s="172" t="s">
        <v>294</v>
      </c>
      <c r="K11" s="172" t="s">
        <v>50</v>
      </c>
      <c r="L11" s="173">
        <v>1</v>
      </c>
      <c r="M11" s="173">
        <v>1</v>
      </c>
      <c r="N11" s="172" t="s">
        <v>295</v>
      </c>
      <c r="O11" s="141" t="s">
        <v>296</v>
      </c>
      <c r="P11" s="174">
        <v>1</v>
      </c>
      <c r="Q11" s="175">
        <v>44564</v>
      </c>
      <c r="R11" s="175">
        <v>44926</v>
      </c>
      <c r="S11" s="174">
        <v>0.25</v>
      </c>
      <c r="T11" s="174">
        <v>0.25</v>
      </c>
      <c r="U11" s="174">
        <v>0.25</v>
      </c>
      <c r="V11" s="174">
        <v>0.25</v>
      </c>
      <c r="W11" s="176" t="s">
        <v>297</v>
      </c>
      <c r="X11" s="177">
        <f>47740500/4</f>
        <v>11935125</v>
      </c>
      <c r="Y11" s="172" t="s">
        <v>298</v>
      </c>
      <c r="Z11" s="172"/>
      <c r="AA11" s="172" t="s">
        <v>299</v>
      </c>
      <c r="AB11" s="178" t="s">
        <v>300</v>
      </c>
    </row>
    <row r="12" spans="2:28" ht="99" customHeight="1" x14ac:dyDescent="0.25">
      <c r="B12" s="805"/>
      <c r="C12" s="564"/>
      <c r="D12" s="564"/>
      <c r="E12" s="796"/>
      <c r="F12" s="950"/>
      <c r="G12" s="953" t="s">
        <v>301</v>
      </c>
      <c r="H12" s="947">
        <v>0.45</v>
      </c>
      <c r="I12" s="795" t="s">
        <v>293</v>
      </c>
      <c r="J12" s="795" t="s">
        <v>302</v>
      </c>
      <c r="K12" s="795" t="s">
        <v>50</v>
      </c>
      <c r="L12" s="947">
        <v>1</v>
      </c>
      <c r="M12" s="947">
        <v>1</v>
      </c>
      <c r="N12" s="80" t="s">
        <v>303</v>
      </c>
      <c r="O12" s="141" t="s">
        <v>304</v>
      </c>
      <c r="P12" s="171">
        <v>0.2</v>
      </c>
      <c r="Q12" s="175">
        <v>44564</v>
      </c>
      <c r="R12" s="175">
        <v>44926</v>
      </c>
      <c r="S12" s="174">
        <v>0.25</v>
      </c>
      <c r="T12" s="174">
        <v>0.25</v>
      </c>
      <c r="U12" s="174">
        <v>0.25</v>
      </c>
      <c r="V12" s="174">
        <v>0.25</v>
      </c>
      <c r="W12" s="176" t="s">
        <v>297</v>
      </c>
      <c r="X12" s="177">
        <v>11935125</v>
      </c>
      <c r="Y12" s="172" t="s">
        <v>298</v>
      </c>
      <c r="Z12" s="80"/>
      <c r="AA12" s="172" t="s">
        <v>299</v>
      </c>
      <c r="AB12" s="178" t="s">
        <v>300</v>
      </c>
    </row>
    <row r="13" spans="2:28" ht="80.25" customHeight="1" x14ac:dyDescent="0.25">
      <c r="B13" s="805"/>
      <c r="C13" s="564"/>
      <c r="D13" s="564"/>
      <c r="E13" s="796"/>
      <c r="F13" s="951"/>
      <c r="G13" s="954"/>
      <c r="H13" s="948"/>
      <c r="I13" s="796"/>
      <c r="J13" s="796"/>
      <c r="K13" s="796"/>
      <c r="L13" s="948"/>
      <c r="M13" s="948"/>
      <c r="N13" s="80" t="s">
        <v>303</v>
      </c>
      <c r="O13" s="141" t="s">
        <v>305</v>
      </c>
      <c r="P13" s="171">
        <v>0.2</v>
      </c>
      <c r="Q13" s="175">
        <v>44564</v>
      </c>
      <c r="R13" s="175">
        <v>44926</v>
      </c>
      <c r="S13" s="174">
        <v>0.25</v>
      </c>
      <c r="T13" s="174">
        <v>0.25</v>
      </c>
      <c r="U13" s="174">
        <v>0.25</v>
      </c>
      <c r="V13" s="174">
        <v>0.25</v>
      </c>
      <c r="W13" s="176" t="s">
        <v>297</v>
      </c>
      <c r="X13" s="177">
        <v>11935125</v>
      </c>
      <c r="Y13" s="172" t="s">
        <v>298</v>
      </c>
      <c r="Z13" s="80"/>
      <c r="AA13" s="172" t="s">
        <v>299</v>
      </c>
      <c r="AB13" s="178" t="s">
        <v>300</v>
      </c>
    </row>
    <row r="14" spans="2:28" ht="83.25" customHeight="1" x14ac:dyDescent="0.25">
      <c r="B14" s="805"/>
      <c r="C14" s="564"/>
      <c r="D14" s="564"/>
      <c r="E14" s="796"/>
      <c r="F14" s="951"/>
      <c r="G14" s="954"/>
      <c r="H14" s="948"/>
      <c r="I14" s="796"/>
      <c r="J14" s="796"/>
      <c r="K14" s="796"/>
      <c r="L14" s="948"/>
      <c r="M14" s="948"/>
      <c r="N14" s="80" t="s">
        <v>306</v>
      </c>
      <c r="O14" s="141" t="s">
        <v>307</v>
      </c>
      <c r="P14" s="171">
        <v>0.2</v>
      </c>
      <c r="Q14" s="175">
        <v>44564</v>
      </c>
      <c r="R14" s="175">
        <v>44926</v>
      </c>
      <c r="S14" s="174">
        <v>0.25</v>
      </c>
      <c r="T14" s="174">
        <v>0.25</v>
      </c>
      <c r="U14" s="174">
        <v>0.25</v>
      </c>
      <c r="V14" s="174">
        <v>0.25</v>
      </c>
      <c r="W14" s="176" t="s">
        <v>297</v>
      </c>
      <c r="X14" s="177">
        <v>11935125</v>
      </c>
      <c r="Y14" s="172" t="s">
        <v>298</v>
      </c>
      <c r="Z14" s="80"/>
      <c r="AA14" s="172" t="s">
        <v>299</v>
      </c>
      <c r="AB14" s="178" t="s">
        <v>300</v>
      </c>
    </row>
    <row r="15" spans="2:28" ht="78" customHeight="1" x14ac:dyDescent="0.25">
      <c r="B15" s="805"/>
      <c r="C15" s="564"/>
      <c r="D15" s="564"/>
      <c r="E15" s="796"/>
      <c r="F15" s="952"/>
      <c r="G15" s="955"/>
      <c r="H15" s="949"/>
      <c r="I15" s="798"/>
      <c r="J15" s="798"/>
      <c r="K15" s="798"/>
      <c r="L15" s="949"/>
      <c r="M15" s="949"/>
      <c r="N15" s="80" t="s">
        <v>308</v>
      </c>
      <c r="O15" s="141" t="s">
        <v>309</v>
      </c>
      <c r="P15" s="171">
        <v>0.4</v>
      </c>
      <c r="Q15" s="175">
        <v>44564</v>
      </c>
      <c r="R15" s="175">
        <v>44926</v>
      </c>
      <c r="S15" s="174">
        <v>0.25</v>
      </c>
      <c r="T15" s="174">
        <v>0.25</v>
      </c>
      <c r="U15" s="174">
        <v>0.25</v>
      </c>
      <c r="V15" s="174">
        <v>0.25</v>
      </c>
      <c r="W15" s="133" t="s">
        <v>310</v>
      </c>
      <c r="X15" s="177">
        <v>38192400</v>
      </c>
      <c r="Y15" s="172" t="s">
        <v>311</v>
      </c>
      <c r="Z15" s="80"/>
      <c r="AA15" s="172" t="s">
        <v>299</v>
      </c>
      <c r="AB15" s="178" t="s">
        <v>312</v>
      </c>
    </row>
    <row r="16" spans="2:28" ht="55.5" customHeight="1" thickBot="1" x14ac:dyDescent="0.3">
      <c r="B16" s="899"/>
      <c r="C16" s="794"/>
      <c r="D16" s="794"/>
      <c r="E16" s="797"/>
      <c r="F16" s="179"/>
      <c r="G16" s="180" t="s">
        <v>313</v>
      </c>
      <c r="H16" s="181">
        <v>0.1</v>
      </c>
      <c r="I16" s="182"/>
      <c r="J16" s="182"/>
      <c r="K16" s="182"/>
      <c r="L16" s="182"/>
      <c r="M16" s="182"/>
      <c r="N16" s="180" t="s">
        <v>313</v>
      </c>
      <c r="O16" s="180" t="s">
        <v>314</v>
      </c>
      <c r="P16" s="183">
        <v>1</v>
      </c>
      <c r="Q16" s="184">
        <v>44837</v>
      </c>
      <c r="R16" s="184">
        <v>44895</v>
      </c>
      <c r="S16" s="182"/>
      <c r="T16" s="182"/>
      <c r="U16" s="182"/>
      <c r="V16" s="185">
        <v>1</v>
      </c>
      <c r="W16" s="182"/>
      <c r="X16" s="186" t="s">
        <v>315</v>
      </c>
      <c r="Y16" s="186" t="s">
        <v>298</v>
      </c>
      <c r="Z16" s="182"/>
      <c r="AA16" s="186" t="s">
        <v>299</v>
      </c>
      <c r="AB16" s="178" t="s">
        <v>300</v>
      </c>
    </row>
    <row r="17" spans="2:28" x14ac:dyDescent="0.25">
      <c r="B17" s="1"/>
      <c r="C17" s="1"/>
      <c r="D17" s="1"/>
      <c r="E17" s="1"/>
      <c r="F17" s="1"/>
      <c r="G17" s="1"/>
      <c r="H17" s="1"/>
      <c r="I17" s="2"/>
      <c r="J17" s="2"/>
      <c r="K17" s="2"/>
      <c r="L17" s="2"/>
      <c r="M17" s="2"/>
      <c r="N17" s="2"/>
      <c r="O17" s="2"/>
      <c r="P17" s="2"/>
      <c r="Q17" s="2"/>
      <c r="R17" s="2"/>
      <c r="S17" s="2"/>
      <c r="T17" s="2"/>
      <c r="U17" s="2"/>
      <c r="V17" s="2"/>
      <c r="W17" s="2"/>
      <c r="X17" s="2"/>
      <c r="Y17" s="2"/>
      <c r="Z17" s="2"/>
      <c r="AA17" s="2"/>
      <c r="AB17" s="2"/>
    </row>
    <row r="18" spans="2:28" x14ac:dyDescent="0.25">
      <c r="B18" s="837" t="s">
        <v>177</v>
      </c>
      <c r="C18" s="837"/>
      <c r="D18" s="837"/>
      <c r="E18" s="837"/>
      <c r="F18" s="837"/>
      <c r="G18" s="837"/>
      <c r="H18" s="837"/>
      <c r="I18" s="837"/>
      <c r="J18" s="837"/>
      <c r="K18" s="837"/>
      <c r="L18" s="837"/>
      <c r="M18" s="837"/>
      <c r="N18" s="837"/>
      <c r="O18" s="837"/>
      <c r="P18" s="837"/>
      <c r="Q18" s="837"/>
      <c r="R18" s="837"/>
      <c r="S18" s="837"/>
      <c r="T18" s="837"/>
      <c r="U18" s="837"/>
      <c r="V18" s="837"/>
      <c r="W18" s="837"/>
      <c r="X18" s="837"/>
      <c r="Y18" s="837"/>
      <c r="Z18" s="837"/>
      <c r="AA18" s="837"/>
      <c r="AB18" s="837"/>
    </row>
    <row r="20" spans="2:28" x14ac:dyDescent="0.25">
      <c r="W20" s="176"/>
    </row>
  </sheetData>
  <mergeCells count="49">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B18:AB18"/>
    <mergeCell ref="H12:H15"/>
    <mergeCell ref="I12:I15"/>
    <mergeCell ref="J12:J15"/>
    <mergeCell ref="K12:K15"/>
    <mergeCell ref="L12:L15"/>
    <mergeCell ref="M12:M15"/>
    <mergeCell ref="B11:B16"/>
    <mergeCell ref="C11:C16"/>
    <mergeCell ref="D11:D16"/>
    <mergeCell ref="E11:E16"/>
    <mergeCell ref="F12:F15"/>
    <mergeCell ref="G12:G15"/>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26"/>
  <sheetViews>
    <sheetView zoomScale="85" zoomScaleNormal="85" workbookViewId="0">
      <selection activeCell="B11" sqref="B11:B19"/>
    </sheetView>
  </sheetViews>
  <sheetFormatPr baseColWidth="10" defaultRowHeight="15" x14ac:dyDescent="0.25"/>
  <cols>
    <col min="1" max="1" width="2.28515625" customWidth="1"/>
    <col min="2" max="2" width="18.7109375" customWidth="1"/>
    <col min="3" max="3" width="38.140625" customWidth="1"/>
    <col min="4"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9.140625" customWidth="1"/>
    <col min="16" max="18" width="15.5703125" customWidth="1"/>
    <col min="19" max="22" width="13.42578125" customWidth="1"/>
    <col min="23" max="23" width="32" bestFit="1" customWidth="1"/>
    <col min="24" max="24" width="20.140625" customWidth="1"/>
    <col min="25" max="25" width="19.140625" customWidth="1"/>
    <col min="26" max="26" width="21.85546875" customWidth="1"/>
    <col min="27" max="27" width="25.7109375" customWidth="1"/>
    <col min="28" max="28" width="20.42578125" customWidth="1"/>
  </cols>
  <sheetData>
    <row r="2" spans="2:28" ht="41.2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28" ht="41.2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28" ht="41.2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ht="4.5" customHeight="1" thickBot="1" x14ac:dyDescent="0.3">
      <c r="B6" s="1"/>
      <c r="C6" s="1"/>
      <c r="D6" s="1"/>
      <c r="E6" s="1"/>
      <c r="F6" s="1"/>
      <c r="G6" s="1"/>
      <c r="H6" s="1"/>
      <c r="I6" s="2"/>
      <c r="J6" s="2"/>
      <c r="K6" s="2"/>
      <c r="L6" s="2"/>
      <c r="M6" s="2"/>
      <c r="N6" s="2"/>
      <c r="O6" s="2"/>
      <c r="P6" s="2"/>
      <c r="Q6" s="2"/>
      <c r="R6" s="2"/>
      <c r="S6" s="2"/>
      <c r="T6" s="2"/>
      <c r="U6" s="2"/>
      <c r="V6" s="2"/>
      <c r="W6" s="2"/>
      <c r="X6" s="2"/>
      <c r="Y6" s="2"/>
      <c r="Z6" s="2"/>
      <c r="AA6" s="2"/>
      <c r="AB6" s="2"/>
    </row>
    <row r="7" spans="2:28" ht="16.5" hidden="1" thickBot="1" x14ac:dyDescent="0.3">
      <c r="B7" s="3" t="s">
        <v>26</v>
      </c>
      <c r="C7" s="4"/>
      <c r="D7" s="4"/>
      <c r="E7" s="4"/>
      <c r="F7" s="4"/>
      <c r="G7" s="4"/>
      <c r="H7" s="4"/>
      <c r="I7" s="2"/>
      <c r="J7" s="2"/>
      <c r="K7" s="2"/>
      <c r="L7" s="2"/>
      <c r="M7" s="2"/>
      <c r="N7" s="2"/>
      <c r="O7" s="2"/>
      <c r="P7" s="2"/>
      <c r="Q7" s="2"/>
      <c r="R7" s="2"/>
      <c r="S7" s="2"/>
      <c r="T7" s="2"/>
      <c r="U7" s="2"/>
      <c r="V7" s="2"/>
      <c r="W7" s="2"/>
      <c r="X7" s="2"/>
      <c r="Y7" s="2"/>
      <c r="Z7" s="2"/>
      <c r="AA7" s="2"/>
      <c r="AB7" s="2"/>
    </row>
    <row r="8" spans="2:28" ht="9.75" customHeight="1" x14ac:dyDescent="0.25">
      <c r="B8" s="580" t="s">
        <v>23</v>
      </c>
      <c r="C8" s="583" t="s">
        <v>6</v>
      </c>
      <c r="D8" s="583" t="s">
        <v>28</v>
      </c>
      <c r="E8" s="583" t="s">
        <v>25</v>
      </c>
      <c r="F8" s="586" t="s">
        <v>29</v>
      </c>
      <c r="G8" s="583" t="s">
        <v>7</v>
      </c>
      <c r="H8" s="586" t="s">
        <v>22</v>
      </c>
      <c r="I8" s="588" t="s">
        <v>8</v>
      </c>
      <c r="J8" s="588"/>
      <c r="K8" s="588"/>
      <c r="L8" s="588"/>
      <c r="M8" s="588"/>
      <c r="N8" s="563" t="s">
        <v>30</v>
      </c>
      <c r="O8" s="563" t="s">
        <v>9</v>
      </c>
      <c r="P8" s="563" t="s">
        <v>10</v>
      </c>
      <c r="Q8" s="563" t="s">
        <v>37</v>
      </c>
      <c r="R8" s="563" t="s">
        <v>38</v>
      </c>
      <c r="S8" s="563" t="s">
        <v>11</v>
      </c>
      <c r="T8" s="563" t="s">
        <v>12</v>
      </c>
      <c r="U8" s="563" t="s">
        <v>13</v>
      </c>
      <c r="V8" s="563" t="s">
        <v>14</v>
      </c>
      <c r="W8" s="566" t="s">
        <v>15</v>
      </c>
      <c r="X8" s="567"/>
      <c r="Y8" s="567"/>
      <c r="Z8" s="567"/>
      <c r="AA8" s="568"/>
      <c r="AB8" s="569" t="s">
        <v>16</v>
      </c>
    </row>
    <row r="9" spans="2:28" ht="15.75" customHeight="1" x14ac:dyDescent="0.25">
      <c r="B9" s="581"/>
      <c r="C9" s="584"/>
      <c r="D9" s="584"/>
      <c r="E9" s="584"/>
      <c r="F9" s="587"/>
      <c r="G9" s="584"/>
      <c r="H9" s="587"/>
      <c r="I9" s="5"/>
      <c r="J9" s="5"/>
      <c r="K9" s="5"/>
      <c r="L9" s="5" t="s">
        <v>27</v>
      </c>
      <c r="M9" s="572" t="s">
        <v>17</v>
      </c>
      <c r="N9" s="564"/>
      <c r="O9" s="564"/>
      <c r="P9" s="564"/>
      <c r="Q9" s="564"/>
      <c r="R9" s="564"/>
      <c r="S9" s="564"/>
      <c r="T9" s="564"/>
      <c r="U9" s="564"/>
      <c r="V9" s="564"/>
      <c r="W9" s="573" t="s">
        <v>36</v>
      </c>
      <c r="X9" s="575" t="s">
        <v>32</v>
      </c>
      <c r="Y9" s="575" t="s">
        <v>33</v>
      </c>
      <c r="Z9" s="575" t="s">
        <v>34</v>
      </c>
      <c r="AA9" s="575" t="s">
        <v>35</v>
      </c>
      <c r="AB9" s="570"/>
    </row>
    <row r="10" spans="2:28" ht="24.75" customHeight="1" thickBot="1" x14ac:dyDescent="0.3">
      <c r="B10" s="972"/>
      <c r="C10" s="973"/>
      <c r="D10" s="973"/>
      <c r="E10" s="973"/>
      <c r="F10" s="974"/>
      <c r="G10" s="973"/>
      <c r="H10" s="974"/>
      <c r="I10" s="120" t="s">
        <v>31</v>
      </c>
      <c r="J10" s="120" t="s">
        <v>18</v>
      </c>
      <c r="K10" s="120" t="s">
        <v>19</v>
      </c>
      <c r="L10" s="120" t="s">
        <v>20</v>
      </c>
      <c r="M10" s="794"/>
      <c r="N10" s="794"/>
      <c r="O10" s="794"/>
      <c r="P10" s="794"/>
      <c r="Q10" s="794"/>
      <c r="R10" s="794"/>
      <c r="S10" s="794"/>
      <c r="T10" s="794"/>
      <c r="U10" s="794"/>
      <c r="V10" s="794"/>
      <c r="W10" s="970"/>
      <c r="X10" s="971"/>
      <c r="Y10" s="971"/>
      <c r="Z10" s="971"/>
      <c r="AA10" s="971"/>
      <c r="AB10" s="969"/>
    </row>
    <row r="11" spans="2:28" ht="60" customHeight="1" x14ac:dyDescent="0.25">
      <c r="B11" s="967" t="s">
        <v>235</v>
      </c>
      <c r="C11" s="968" t="s">
        <v>236</v>
      </c>
      <c r="D11" s="563" t="s">
        <v>237</v>
      </c>
      <c r="E11" s="121" t="s">
        <v>238</v>
      </c>
      <c r="F11" s="75" t="s">
        <v>239</v>
      </c>
      <c r="G11" s="121" t="s">
        <v>240</v>
      </c>
      <c r="H11" s="122">
        <v>0.1</v>
      </c>
      <c r="I11" s="121" t="s">
        <v>241</v>
      </c>
      <c r="J11" s="121" t="s">
        <v>242</v>
      </c>
      <c r="K11" s="121" t="s">
        <v>50</v>
      </c>
      <c r="L11" s="123">
        <v>0.5</v>
      </c>
      <c r="M11" s="124"/>
      <c r="N11" s="125" t="s">
        <v>243</v>
      </c>
      <c r="O11" s="126" t="s">
        <v>244</v>
      </c>
      <c r="P11" s="123">
        <v>1</v>
      </c>
      <c r="Q11" s="127">
        <v>44562</v>
      </c>
      <c r="R11" s="127">
        <v>44926</v>
      </c>
      <c r="S11" s="123">
        <v>0.25</v>
      </c>
      <c r="T11" s="123">
        <v>0.25</v>
      </c>
      <c r="U11" s="123">
        <v>0.25</v>
      </c>
      <c r="V11" s="123">
        <v>0.25</v>
      </c>
      <c r="W11" s="125"/>
      <c r="X11" s="125" t="s">
        <v>245</v>
      </c>
      <c r="Y11" s="128" t="s">
        <v>246</v>
      </c>
      <c r="Z11" s="129"/>
      <c r="AA11" s="130" t="s">
        <v>247</v>
      </c>
      <c r="AB11" s="131" t="s">
        <v>248</v>
      </c>
    </row>
    <row r="12" spans="2:28" ht="60" customHeight="1" x14ac:dyDescent="0.25">
      <c r="B12" s="805"/>
      <c r="C12" s="796"/>
      <c r="D12" s="564"/>
      <c r="E12" s="132" t="s">
        <v>249</v>
      </c>
      <c r="F12" s="5" t="s">
        <v>239</v>
      </c>
      <c r="G12" s="132" t="s">
        <v>250</v>
      </c>
      <c r="H12" s="133">
        <v>0.1</v>
      </c>
      <c r="I12" s="134" t="s">
        <v>251</v>
      </c>
      <c r="J12" s="134" t="s">
        <v>252</v>
      </c>
      <c r="K12" s="134" t="s">
        <v>50</v>
      </c>
      <c r="L12" s="135">
        <v>0.75</v>
      </c>
      <c r="M12" s="136"/>
      <c r="N12" s="137" t="s">
        <v>251</v>
      </c>
      <c r="O12" s="137" t="s">
        <v>253</v>
      </c>
      <c r="P12" s="135">
        <v>1</v>
      </c>
      <c r="Q12" s="138">
        <v>44562</v>
      </c>
      <c r="R12" s="138">
        <v>44926</v>
      </c>
      <c r="S12" s="135">
        <v>0.25</v>
      </c>
      <c r="T12" s="135">
        <v>0.25</v>
      </c>
      <c r="U12" s="135">
        <v>0.25</v>
      </c>
      <c r="V12" s="135">
        <v>0.25</v>
      </c>
      <c r="W12" s="128"/>
      <c r="X12" s="128" t="s">
        <v>254</v>
      </c>
      <c r="Y12" s="128" t="s">
        <v>246</v>
      </c>
      <c r="Z12" s="139"/>
      <c r="AA12" s="128" t="s">
        <v>247</v>
      </c>
      <c r="AB12" s="140" t="s">
        <v>255</v>
      </c>
    </row>
    <row r="13" spans="2:28" ht="60" customHeight="1" x14ac:dyDescent="0.25">
      <c r="B13" s="805"/>
      <c r="C13" s="796"/>
      <c r="D13" s="564"/>
      <c r="E13" s="960" t="s">
        <v>256</v>
      </c>
      <c r="F13" s="572" t="s">
        <v>239</v>
      </c>
      <c r="G13" s="960" t="s">
        <v>257</v>
      </c>
      <c r="H13" s="957">
        <v>0.3</v>
      </c>
      <c r="I13" s="960" t="s">
        <v>258</v>
      </c>
      <c r="J13" s="960" t="s">
        <v>259</v>
      </c>
      <c r="K13" s="960" t="s">
        <v>50</v>
      </c>
      <c r="L13" s="963">
        <v>0.5</v>
      </c>
      <c r="M13" s="966"/>
      <c r="N13" s="128" t="s">
        <v>260</v>
      </c>
      <c r="O13" s="132" t="s">
        <v>261</v>
      </c>
      <c r="P13" s="135">
        <v>0.7</v>
      </c>
      <c r="Q13" s="138">
        <v>44621</v>
      </c>
      <c r="R13" s="138">
        <v>44834</v>
      </c>
      <c r="S13" s="135">
        <v>0</v>
      </c>
      <c r="T13" s="135">
        <v>0.3</v>
      </c>
      <c r="U13" s="135">
        <v>0.7</v>
      </c>
      <c r="V13" s="135">
        <v>0</v>
      </c>
      <c r="W13" s="128"/>
      <c r="X13" s="128" t="s">
        <v>262</v>
      </c>
      <c r="Y13" s="128" t="s">
        <v>263</v>
      </c>
      <c r="Z13" s="139">
        <v>50000000</v>
      </c>
      <c r="AA13" s="128" t="s">
        <v>247</v>
      </c>
      <c r="AB13" s="140" t="s">
        <v>264</v>
      </c>
    </row>
    <row r="14" spans="2:28" ht="60" customHeight="1" x14ac:dyDescent="0.25">
      <c r="B14" s="805"/>
      <c r="C14" s="796"/>
      <c r="D14" s="564"/>
      <c r="E14" s="961"/>
      <c r="F14" s="564"/>
      <c r="G14" s="961"/>
      <c r="H14" s="958"/>
      <c r="I14" s="961"/>
      <c r="J14" s="961"/>
      <c r="K14" s="961"/>
      <c r="L14" s="964"/>
      <c r="M14" s="964"/>
      <c r="N14" s="132" t="s">
        <v>265</v>
      </c>
      <c r="O14" s="132" t="s">
        <v>265</v>
      </c>
      <c r="P14" s="135">
        <v>0.2</v>
      </c>
      <c r="Q14" s="138">
        <v>44835</v>
      </c>
      <c r="R14" s="138">
        <v>44926</v>
      </c>
      <c r="S14" s="135">
        <v>0</v>
      </c>
      <c r="T14" s="135">
        <v>0</v>
      </c>
      <c r="U14" s="135">
        <v>0</v>
      </c>
      <c r="V14" s="135">
        <v>1</v>
      </c>
      <c r="W14" s="128"/>
      <c r="X14" s="128" t="s">
        <v>262</v>
      </c>
      <c r="Y14" s="128" t="s">
        <v>246</v>
      </c>
      <c r="Z14" s="139"/>
      <c r="AA14" s="128" t="s">
        <v>247</v>
      </c>
      <c r="AB14" s="140" t="s">
        <v>264</v>
      </c>
    </row>
    <row r="15" spans="2:28" ht="84" customHeight="1" x14ac:dyDescent="0.25">
      <c r="B15" s="805"/>
      <c r="C15" s="796"/>
      <c r="D15" s="564"/>
      <c r="E15" s="962"/>
      <c r="F15" s="565"/>
      <c r="G15" s="962"/>
      <c r="H15" s="959"/>
      <c r="I15" s="962"/>
      <c r="J15" s="962"/>
      <c r="K15" s="962"/>
      <c r="L15" s="965"/>
      <c r="M15" s="965"/>
      <c r="N15" s="128" t="s">
        <v>266</v>
      </c>
      <c r="O15" s="137" t="s">
        <v>267</v>
      </c>
      <c r="P15" s="135">
        <v>0.1</v>
      </c>
      <c r="Q15" s="138">
        <v>44621</v>
      </c>
      <c r="R15" s="138">
        <v>44834</v>
      </c>
      <c r="S15" s="135">
        <v>0</v>
      </c>
      <c r="T15" s="135">
        <v>0.5</v>
      </c>
      <c r="U15" s="135">
        <v>0.5</v>
      </c>
      <c r="V15" s="135">
        <v>0</v>
      </c>
      <c r="W15" s="128"/>
      <c r="X15" s="128" t="s">
        <v>268</v>
      </c>
      <c r="Y15" s="128" t="s">
        <v>269</v>
      </c>
      <c r="Z15" s="139"/>
      <c r="AA15" s="128" t="s">
        <v>247</v>
      </c>
      <c r="AB15" s="140" t="s">
        <v>270</v>
      </c>
    </row>
    <row r="16" spans="2:28" ht="87" customHeight="1" x14ac:dyDescent="0.25">
      <c r="B16" s="805"/>
      <c r="C16" s="796"/>
      <c r="D16" s="564"/>
      <c r="E16" s="141" t="s">
        <v>271</v>
      </c>
      <c r="F16" s="142" t="s">
        <v>239</v>
      </c>
      <c r="G16" s="141" t="s">
        <v>272</v>
      </c>
      <c r="H16" s="143">
        <v>0.15</v>
      </c>
      <c r="I16" s="144"/>
      <c r="J16" s="144"/>
      <c r="K16" s="144"/>
      <c r="L16" s="144"/>
      <c r="M16" s="144"/>
      <c r="N16" s="141" t="s">
        <v>273</v>
      </c>
      <c r="O16" s="141" t="s">
        <v>274</v>
      </c>
      <c r="P16" s="135">
        <v>1</v>
      </c>
      <c r="Q16" s="138">
        <v>44562</v>
      </c>
      <c r="R16" s="138">
        <v>44926</v>
      </c>
      <c r="S16" s="135">
        <v>0.25</v>
      </c>
      <c r="T16" s="135">
        <v>0.25</v>
      </c>
      <c r="U16" s="135">
        <v>0.25</v>
      </c>
      <c r="V16" s="135">
        <v>0.25</v>
      </c>
      <c r="W16" s="145" t="s">
        <v>275</v>
      </c>
      <c r="X16" s="128" t="s">
        <v>254</v>
      </c>
      <c r="Y16" s="128" t="s">
        <v>246</v>
      </c>
      <c r="Z16" s="139">
        <v>42000000</v>
      </c>
      <c r="AA16" s="128" t="s">
        <v>247</v>
      </c>
      <c r="AB16" s="140" t="s">
        <v>255</v>
      </c>
    </row>
    <row r="17" spans="2:28" ht="63.75" customHeight="1" x14ac:dyDescent="0.25">
      <c r="B17" s="805"/>
      <c r="C17" s="796"/>
      <c r="D17" s="564"/>
      <c r="E17" s="134" t="s">
        <v>276</v>
      </c>
      <c r="F17" s="142" t="s">
        <v>239</v>
      </c>
      <c r="G17" s="146" t="s">
        <v>277</v>
      </c>
      <c r="H17" s="143">
        <v>0.1</v>
      </c>
      <c r="I17" s="147"/>
      <c r="J17" s="147"/>
      <c r="K17" s="147"/>
      <c r="L17" s="148">
        <v>0.8</v>
      </c>
      <c r="M17" s="149"/>
      <c r="N17" s="130" t="s">
        <v>278</v>
      </c>
      <c r="O17" s="134" t="s">
        <v>279</v>
      </c>
      <c r="P17" s="148">
        <v>1</v>
      </c>
      <c r="Q17" s="150">
        <v>44562</v>
      </c>
      <c r="R17" s="150">
        <v>44926</v>
      </c>
      <c r="S17" s="148">
        <v>0.25</v>
      </c>
      <c r="T17" s="148">
        <v>0.25</v>
      </c>
      <c r="U17" s="148">
        <v>0.25</v>
      </c>
      <c r="V17" s="148">
        <v>0.25</v>
      </c>
      <c r="W17" s="128"/>
      <c r="X17" s="128" t="s">
        <v>280</v>
      </c>
      <c r="Y17" s="128" t="s">
        <v>246</v>
      </c>
      <c r="Z17" s="139"/>
      <c r="AA17" s="128" t="s">
        <v>247</v>
      </c>
      <c r="AB17" s="140" t="s">
        <v>281</v>
      </c>
    </row>
    <row r="18" spans="2:28" ht="60" customHeight="1" x14ac:dyDescent="0.25">
      <c r="B18" s="805"/>
      <c r="C18" s="796"/>
      <c r="D18" s="564"/>
      <c r="E18" s="146" t="s">
        <v>282</v>
      </c>
      <c r="F18" s="142" t="s">
        <v>239</v>
      </c>
      <c r="G18" s="146" t="s">
        <v>282</v>
      </c>
      <c r="H18" s="133">
        <v>0.15</v>
      </c>
      <c r="I18" s="151"/>
      <c r="J18" s="151"/>
      <c r="K18" s="151"/>
      <c r="L18" s="128"/>
      <c r="M18" s="136"/>
      <c r="N18" s="146" t="s">
        <v>283</v>
      </c>
      <c r="O18" s="146" t="s">
        <v>284</v>
      </c>
      <c r="P18" s="135">
        <v>1</v>
      </c>
      <c r="Q18" s="138">
        <v>44562</v>
      </c>
      <c r="R18" s="138">
        <v>44926</v>
      </c>
      <c r="S18" s="135">
        <v>0.25</v>
      </c>
      <c r="T18" s="135">
        <v>0.25</v>
      </c>
      <c r="U18" s="135">
        <v>0.25</v>
      </c>
      <c r="V18" s="135">
        <v>0.25</v>
      </c>
      <c r="W18" s="128" t="s">
        <v>285</v>
      </c>
      <c r="X18" s="128" t="s">
        <v>254</v>
      </c>
      <c r="Y18" s="128" t="s">
        <v>263</v>
      </c>
      <c r="Z18" s="139">
        <v>305900000</v>
      </c>
      <c r="AA18" s="128" t="s">
        <v>247</v>
      </c>
      <c r="AB18" s="140" t="s">
        <v>255</v>
      </c>
    </row>
    <row r="19" spans="2:28" ht="60" customHeight="1" thickBot="1" x14ac:dyDescent="0.3">
      <c r="B19" s="899"/>
      <c r="C19" s="797"/>
      <c r="D19" s="794"/>
      <c r="E19" s="152" t="s">
        <v>286</v>
      </c>
      <c r="F19" s="120" t="s">
        <v>239</v>
      </c>
      <c r="G19" s="152" t="s">
        <v>286</v>
      </c>
      <c r="H19" s="153">
        <v>0.1</v>
      </c>
      <c r="I19" s="154"/>
      <c r="J19" s="154"/>
      <c r="K19" s="154"/>
      <c r="L19" s="155"/>
      <c r="M19" s="156"/>
      <c r="N19" s="152" t="s">
        <v>286</v>
      </c>
      <c r="O19" s="152" t="s">
        <v>287</v>
      </c>
      <c r="P19" s="157">
        <v>1</v>
      </c>
      <c r="Q19" s="158">
        <v>44835</v>
      </c>
      <c r="R19" s="158">
        <v>44926</v>
      </c>
      <c r="S19" s="157">
        <v>0</v>
      </c>
      <c r="T19" s="157">
        <v>0</v>
      </c>
      <c r="U19" s="157">
        <v>0</v>
      </c>
      <c r="V19" s="157">
        <v>1</v>
      </c>
      <c r="W19" s="155"/>
      <c r="X19" s="155" t="s">
        <v>254</v>
      </c>
      <c r="Y19" s="155" t="s">
        <v>246</v>
      </c>
      <c r="Z19" s="159"/>
      <c r="AA19" s="155" t="s">
        <v>247</v>
      </c>
      <c r="AB19" s="160" t="s">
        <v>237</v>
      </c>
    </row>
    <row r="20" spans="2:28" ht="26.25" customHeight="1" x14ac:dyDescent="0.25">
      <c r="B20" s="161"/>
      <c r="C20" s="162"/>
      <c r="D20" s="161"/>
      <c r="E20" s="163"/>
      <c r="F20" s="161"/>
      <c r="G20" s="163"/>
      <c r="H20" s="164"/>
      <c r="I20" s="165"/>
      <c r="J20" s="165"/>
      <c r="K20" s="165"/>
      <c r="L20" s="166"/>
      <c r="M20" s="167"/>
      <c r="N20" s="163"/>
      <c r="O20" s="163"/>
      <c r="P20" s="168"/>
      <c r="Q20" s="169"/>
      <c r="R20" s="169"/>
      <c r="S20" s="168"/>
      <c r="T20" s="168"/>
      <c r="U20" s="168"/>
      <c r="V20" s="168"/>
      <c r="W20" s="166"/>
      <c r="X20" s="166"/>
      <c r="Y20" s="166" t="s">
        <v>288</v>
      </c>
      <c r="Z20" s="170">
        <f>SUM(Z11:Z19)</f>
        <v>397900000</v>
      </c>
      <c r="AA20" s="166"/>
      <c r="AB20" s="166"/>
    </row>
    <row r="21" spans="2:28" x14ac:dyDescent="0.25">
      <c r="B21" s="1"/>
      <c r="C21" s="1"/>
      <c r="D21" s="1"/>
      <c r="E21" s="1"/>
      <c r="F21" s="1"/>
      <c r="G21" s="1"/>
      <c r="H21" s="1"/>
      <c r="I21" s="2"/>
      <c r="J21" s="2"/>
      <c r="K21" s="2"/>
      <c r="L21" s="2"/>
      <c r="M21" s="2"/>
      <c r="N21" s="2"/>
      <c r="O21" s="2"/>
      <c r="P21" s="2"/>
      <c r="Q21" s="2"/>
      <c r="R21" s="2"/>
      <c r="S21" s="2"/>
      <c r="T21" s="2"/>
      <c r="U21" s="2"/>
      <c r="V21" s="2"/>
      <c r="W21" s="2"/>
      <c r="X21" s="2"/>
      <c r="Y21" s="2"/>
      <c r="Z21" s="2"/>
      <c r="AA21" s="2"/>
      <c r="AB21" s="2"/>
    </row>
    <row r="22" spans="2:28" x14ac:dyDescent="0.25">
      <c r="B22" s="837" t="s">
        <v>177</v>
      </c>
      <c r="C22" s="837"/>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row>
    <row r="23" spans="2:28" x14ac:dyDescent="0.25">
      <c r="E23" s="956"/>
    </row>
    <row r="24" spans="2:28" x14ac:dyDescent="0.25">
      <c r="E24" s="956"/>
    </row>
    <row r="25" spans="2:28" x14ac:dyDescent="0.25">
      <c r="E25" s="956"/>
    </row>
    <row r="26" spans="2:28" x14ac:dyDescent="0.25">
      <c r="E26" s="956"/>
    </row>
  </sheetData>
  <mergeCells count="50">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B22:AB22"/>
    <mergeCell ref="E23:E26"/>
    <mergeCell ref="H13:H15"/>
    <mergeCell ref="I13:I15"/>
    <mergeCell ref="J13:J15"/>
    <mergeCell ref="K13:K15"/>
    <mergeCell ref="L13:L15"/>
    <mergeCell ref="M13:M15"/>
    <mergeCell ref="B11:B19"/>
    <mergeCell ref="C11:C19"/>
    <mergeCell ref="D11:D19"/>
    <mergeCell ref="E13:E15"/>
    <mergeCell ref="F13:F15"/>
    <mergeCell ref="G13:G15"/>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26"/>
  <sheetViews>
    <sheetView topLeftCell="M11" zoomScale="70" zoomScaleNormal="70" workbookViewId="0">
      <selection activeCell="R15" sqref="R15"/>
    </sheetView>
  </sheetViews>
  <sheetFormatPr baseColWidth="10" defaultRowHeight="15" x14ac:dyDescent="0.25"/>
  <cols>
    <col min="1" max="1" width="2.28515625" customWidth="1"/>
    <col min="2" max="2" width="24.42578125" customWidth="1"/>
    <col min="3" max="3" width="36" customWidth="1"/>
    <col min="4" max="4" width="27.7109375" customWidth="1"/>
    <col min="5" max="5" width="33.140625" customWidth="1"/>
    <col min="6" max="6" width="18.140625" customWidth="1"/>
    <col min="7" max="7" width="33.7109375" customWidth="1"/>
    <col min="8" max="8" width="30.28515625" customWidth="1"/>
    <col min="9" max="9" width="45.140625" customWidth="1"/>
    <col min="10" max="10" width="47.28515625" customWidth="1"/>
    <col min="11" max="11" width="25" customWidth="1"/>
    <col min="12" max="12" width="17.7109375" customWidth="1"/>
    <col min="13" max="13" width="15" customWidth="1"/>
    <col min="14" max="14" width="30.28515625" customWidth="1"/>
    <col min="15" max="15" width="40" customWidth="1"/>
    <col min="16" max="16" width="15.5703125" customWidth="1"/>
    <col min="17" max="17" width="18.5703125" customWidth="1"/>
    <col min="18" max="18" width="19.140625" customWidth="1"/>
    <col min="19" max="19" width="16" customWidth="1"/>
    <col min="20" max="20" width="16.7109375" customWidth="1"/>
    <col min="21" max="21" width="17.42578125" customWidth="1"/>
    <col min="22" max="22" width="18.42578125" customWidth="1"/>
    <col min="23" max="23" width="27" customWidth="1"/>
    <col min="24" max="24" width="8" customWidth="1"/>
    <col min="25" max="25" width="20.7109375" customWidth="1"/>
    <col min="26" max="26" width="29.85546875" customWidth="1"/>
    <col min="27" max="27" width="24.85546875" customWidth="1"/>
    <col min="28" max="28" width="35.7109375" customWidth="1"/>
  </cols>
  <sheetData>
    <row r="2" spans="2:28" ht="41.2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28"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28" ht="41.2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28" ht="41.2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28" ht="4.5" customHeight="1" thickBot="1" x14ac:dyDescent="0.3">
      <c r="B6" s="1"/>
      <c r="C6" s="1"/>
      <c r="D6" s="1"/>
      <c r="E6" s="1"/>
      <c r="F6" s="1"/>
      <c r="G6" s="1"/>
      <c r="H6" s="1"/>
      <c r="I6" s="2"/>
      <c r="J6" s="2"/>
      <c r="K6" s="2"/>
      <c r="L6" s="2"/>
      <c r="M6" s="2"/>
      <c r="N6" s="2"/>
      <c r="O6" s="2"/>
      <c r="P6" s="2"/>
      <c r="Q6" s="2"/>
      <c r="R6" s="2"/>
      <c r="S6" s="2"/>
      <c r="T6" s="2"/>
      <c r="U6" s="2"/>
      <c r="V6" s="2"/>
      <c r="W6" s="2"/>
      <c r="X6" s="2"/>
      <c r="Y6" s="2"/>
      <c r="Z6" s="2"/>
      <c r="AA6" s="2"/>
      <c r="AB6" s="2"/>
    </row>
    <row r="7" spans="2:28" ht="16.5" hidden="1" thickBot="1" x14ac:dyDescent="0.3">
      <c r="B7" s="3" t="s">
        <v>26</v>
      </c>
      <c r="C7" s="4"/>
      <c r="D7" s="4"/>
      <c r="E7" s="4"/>
      <c r="F7" s="4"/>
      <c r="G7" s="4"/>
      <c r="H7" s="4"/>
      <c r="I7" s="2"/>
      <c r="J7" s="2"/>
      <c r="K7" s="2"/>
      <c r="L7" s="2"/>
      <c r="M7" s="2"/>
      <c r="N7" s="2"/>
      <c r="O7" s="2"/>
      <c r="P7" s="2"/>
      <c r="Q7" s="2"/>
      <c r="R7" s="2"/>
      <c r="S7" s="2"/>
      <c r="T7" s="2"/>
      <c r="U7" s="2"/>
      <c r="V7" s="2"/>
      <c r="W7" s="2"/>
      <c r="X7" s="2"/>
      <c r="Y7" s="2"/>
      <c r="Z7" s="2"/>
      <c r="AA7" s="2"/>
      <c r="AB7" s="2"/>
    </row>
    <row r="8" spans="2:28" ht="9.75" customHeight="1" thickBot="1" x14ac:dyDescent="0.3">
      <c r="B8" s="1006" t="s">
        <v>23</v>
      </c>
      <c r="C8" s="1006" t="s">
        <v>6</v>
      </c>
      <c r="D8" s="1006" t="s">
        <v>28</v>
      </c>
      <c r="E8" s="1006" t="s">
        <v>25</v>
      </c>
      <c r="F8" s="1007" t="s">
        <v>29</v>
      </c>
      <c r="G8" s="1007" t="s">
        <v>7</v>
      </c>
      <c r="H8" s="1007" t="s">
        <v>22</v>
      </c>
      <c r="I8" s="1003" t="s">
        <v>8</v>
      </c>
      <c r="J8" s="1003"/>
      <c r="K8" s="1003"/>
      <c r="L8" s="1003"/>
      <c r="M8" s="1003"/>
      <c r="N8" s="1003" t="s">
        <v>30</v>
      </c>
      <c r="O8" s="1003" t="s">
        <v>9</v>
      </c>
      <c r="P8" s="1003" t="s">
        <v>10</v>
      </c>
      <c r="Q8" s="1003" t="s">
        <v>37</v>
      </c>
      <c r="R8" s="1003" t="s">
        <v>38</v>
      </c>
      <c r="S8" s="1003" t="s">
        <v>11</v>
      </c>
      <c r="T8" s="1003" t="s">
        <v>12</v>
      </c>
      <c r="U8" s="1003" t="s">
        <v>13</v>
      </c>
      <c r="V8" s="1003" t="s">
        <v>14</v>
      </c>
      <c r="W8" s="1004" t="s">
        <v>15</v>
      </c>
      <c r="X8" s="1004"/>
      <c r="Y8" s="1004"/>
      <c r="Z8" s="1004"/>
      <c r="AA8" s="1004"/>
      <c r="AB8" s="1003" t="s">
        <v>16</v>
      </c>
    </row>
    <row r="9" spans="2:28" ht="41.25" customHeight="1" thickBot="1" x14ac:dyDescent="0.3">
      <c r="B9" s="1006"/>
      <c r="C9" s="1006"/>
      <c r="D9" s="1006"/>
      <c r="E9" s="1006"/>
      <c r="F9" s="1007"/>
      <c r="G9" s="1007"/>
      <c r="H9" s="1007"/>
      <c r="I9" s="89"/>
      <c r="J9" s="89"/>
      <c r="K9" s="89"/>
      <c r="L9" s="89" t="s">
        <v>27</v>
      </c>
      <c r="M9" s="1003" t="s">
        <v>17</v>
      </c>
      <c r="N9" s="1003"/>
      <c r="O9" s="1003"/>
      <c r="P9" s="1003"/>
      <c r="Q9" s="1003"/>
      <c r="R9" s="1003"/>
      <c r="S9" s="1003"/>
      <c r="T9" s="1003"/>
      <c r="U9" s="1003"/>
      <c r="V9" s="1003"/>
      <c r="W9" s="1005" t="s">
        <v>36</v>
      </c>
      <c r="X9" s="1005" t="s">
        <v>32</v>
      </c>
      <c r="Y9" s="1005" t="s">
        <v>33</v>
      </c>
      <c r="Z9" s="1005" t="s">
        <v>34</v>
      </c>
      <c r="AA9" s="1005" t="s">
        <v>35</v>
      </c>
      <c r="AB9" s="1003"/>
    </row>
    <row r="10" spans="2:28" ht="103.5" customHeight="1" thickBot="1" x14ac:dyDescent="0.3">
      <c r="B10" s="1006"/>
      <c r="C10" s="1006"/>
      <c r="D10" s="1006"/>
      <c r="E10" s="1006"/>
      <c r="F10" s="1007"/>
      <c r="G10" s="1007"/>
      <c r="H10" s="1007"/>
      <c r="I10" s="89" t="s">
        <v>31</v>
      </c>
      <c r="J10" s="89" t="s">
        <v>18</v>
      </c>
      <c r="K10" s="89" t="s">
        <v>19</v>
      </c>
      <c r="L10" s="89" t="s">
        <v>20</v>
      </c>
      <c r="M10" s="1003"/>
      <c r="N10" s="1003"/>
      <c r="O10" s="1003"/>
      <c r="P10" s="1003"/>
      <c r="Q10" s="1003"/>
      <c r="R10" s="1003"/>
      <c r="S10" s="1003"/>
      <c r="T10" s="1003"/>
      <c r="U10" s="1003"/>
      <c r="V10" s="1003"/>
      <c r="W10" s="1005"/>
      <c r="X10" s="1005"/>
      <c r="Y10" s="1005"/>
      <c r="Z10" s="1005"/>
      <c r="AA10" s="1005"/>
      <c r="AB10" s="1003"/>
    </row>
    <row r="11" spans="2:28" ht="80.25" customHeight="1" thickBot="1" x14ac:dyDescent="0.3">
      <c r="B11" s="1002" t="s">
        <v>178</v>
      </c>
      <c r="C11" s="1003" t="s">
        <v>151</v>
      </c>
      <c r="D11" s="1003" t="s">
        <v>179</v>
      </c>
      <c r="E11" s="1003" t="s">
        <v>180</v>
      </c>
      <c r="F11" s="1003"/>
      <c r="G11" s="990" t="s">
        <v>181</v>
      </c>
      <c r="H11" s="994">
        <v>0.5</v>
      </c>
      <c r="I11" s="90" t="s">
        <v>182</v>
      </c>
      <c r="J11" s="90" t="s">
        <v>183</v>
      </c>
      <c r="K11" s="91" t="s">
        <v>50</v>
      </c>
      <c r="L11" s="92">
        <v>100</v>
      </c>
      <c r="M11" s="93"/>
      <c r="N11" s="91" t="s">
        <v>184</v>
      </c>
      <c r="O11" s="91" t="s">
        <v>185</v>
      </c>
      <c r="P11" s="94">
        <v>0.1</v>
      </c>
      <c r="Q11" s="95">
        <v>44564</v>
      </c>
      <c r="R11" s="95">
        <v>44620</v>
      </c>
      <c r="S11" s="96">
        <v>1</v>
      </c>
      <c r="T11" s="92"/>
      <c r="U11" s="92"/>
      <c r="V11" s="92"/>
      <c r="W11" s="979" t="s">
        <v>186</v>
      </c>
      <c r="X11" s="91">
        <v>1</v>
      </c>
      <c r="Y11" s="91" t="s">
        <v>187</v>
      </c>
      <c r="Z11" s="996">
        <v>25461600</v>
      </c>
      <c r="AA11" s="91" t="s">
        <v>188</v>
      </c>
      <c r="AB11" s="91" t="s">
        <v>189</v>
      </c>
    </row>
    <row r="12" spans="2:28" ht="110.25" customHeight="1" thickBot="1" x14ac:dyDescent="0.3">
      <c r="B12" s="1002"/>
      <c r="C12" s="1003"/>
      <c r="D12" s="1003"/>
      <c r="E12" s="1003"/>
      <c r="F12" s="1003"/>
      <c r="G12" s="998"/>
      <c r="H12" s="994"/>
      <c r="I12" s="97" t="s">
        <v>190</v>
      </c>
      <c r="J12" s="98" t="s">
        <v>191</v>
      </c>
      <c r="K12" s="99" t="s">
        <v>50</v>
      </c>
      <c r="L12" s="99"/>
      <c r="M12" s="97"/>
      <c r="N12" s="99" t="s">
        <v>192</v>
      </c>
      <c r="O12" s="99" t="s">
        <v>193</v>
      </c>
      <c r="P12" s="100">
        <v>0.5</v>
      </c>
      <c r="Q12" s="101">
        <v>44650</v>
      </c>
      <c r="R12" s="101">
        <v>44925</v>
      </c>
      <c r="S12" s="100">
        <v>0.25</v>
      </c>
      <c r="T12" s="100">
        <v>0.25</v>
      </c>
      <c r="U12" s="100">
        <v>0.25</v>
      </c>
      <c r="V12" s="100">
        <v>0.25</v>
      </c>
      <c r="W12" s="995"/>
      <c r="X12" s="91">
        <v>1</v>
      </c>
      <c r="Y12" s="91" t="s">
        <v>187</v>
      </c>
      <c r="Z12" s="997"/>
      <c r="AA12" s="91" t="s">
        <v>188</v>
      </c>
      <c r="AB12" s="91" t="s">
        <v>189</v>
      </c>
    </row>
    <row r="13" spans="2:28" ht="235.5" customHeight="1" thickBot="1" x14ac:dyDescent="0.3">
      <c r="B13" s="1002"/>
      <c r="C13" s="1003"/>
      <c r="D13" s="1003"/>
      <c r="E13" s="1003"/>
      <c r="F13" s="1003"/>
      <c r="G13" s="998"/>
      <c r="H13" s="994"/>
      <c r="I13" s="97" t="s">
        <v>190</v>
      </c>
      <c r="J13" s="98" t="s">
        <v>194</v>
      </c>
      <c r="K13" s="99" t="s">
        <v>50</v>
      </c>
      <c r="L13" s="99"/>
      <c r="M13" s="97"/>
      <c r="N13" s="99" t="s">
        <v>195</v>
      </c>
      <c r="O13" s="99" t="s">
        <v>196</v>
      </c>
      <c r="P13" s="100">
        <v>0.1</v>
      </c>
      <c r="Q13" s="101">
        <v>44650</v>
      </c>
      <c r="R13" s="101">
        <v>44925</v>
      </c>
      <c r="S13" s="100">
        <v>0.25</v>
      </c>
      <c r="T13" s="100">
        <v>0.25</v>
      </c>
      <c r="U13" s="100">
        <v>0.25</v>
      </c>
      <c r="V13" s="100">
        <v>0.25</v>
      </c>
      <c r="W13" s="995"/>
      <c r="X13" s="91">
        <v>1</v>
      </c>
      <c r="Y13" s="91" t="s">
        <v>187</v>
      </c>
      <c r="Z13" s="997"/>
      <c r="AA13" s="91" t="s">
        <v>188</v>
      </c>
      <c r="AB13" s="91" t="s">
        <v>189</v>
      </c>
    </row>
    <row r="14" spans="2:28" ht="186" customHeight="1" thickBot="1" x14ac:dyDescent="0.3">
      <c r="B14" s="1002"/>
      <c r="C14" s="1003"/>
      <c r="D14" s="1003"/>
      <c r="E14" s="1003"/>
      <c r="F14" s="1003"/>
      <c r="G14" s="998"/>
      <c r="H14" s="994"/>
      <c r="I14" s="97" t="s">
        <v>197</v>
      </c>
      <c r="J14" s="98" t="s">
        <v>198</v>
      </c>
      <c r="K14" s="99" t="s">
        <v>50</v>
      </c>
      <c r="L14" s="99">
        <v>100</v>
      </c>
      <c r="M14" s="97"/>
      <c r="N14" s="99" t="s">
        <v>199</v>
      </c>
      <c r="O14" s="99" t="s">
        <v>200</v>
      </c>
      <c r="P14" s="100">
        <v>0.1</v>
      </c>
      <c r="Q14" s="101">
        <v>44564</v>
      </c>
      <c r="R14" s="101">
        <v>44834</v>
      </c>
      <c r="S14" s="100">
        <v>0.5</v>
      </c>
      <c r="T14" s="99"/>
      <c r="U14" s="100">
        <v>0.5</v>
      </c>
      <c r="V14" s="99"/>
      <c r="W14" s="995"/>
      <c r="X14" s="91">
        <v>1</v>
      </c>
      <c r="Y14" s="91" t="s">
        <v>187</v>
      </c>
      <c r="Z14" s="997"/>
      <c r="AA14" s="91" t="s">
        <v>188</v>
      </c>
      <c r="AB14" s="91" t="s">
        <v>189</v>
      </c>
    </row>
    <row r="15" spans="2:28" ht="167.25" customHeight="1" thickBot="1" x14ac:dyDescent="0.3">
      <c r="B15" s="1002"/>
      <c r="C15" s="1003"/>
      <c r="D15" s="1003"/>
      <c r="E15" s="1003"/>
      <c r="F15" s="1003"/>
      <c r="G15" s="998"/>
      <c r="H15" s="994"/>
      <c r="I15" s="99" t="s">
        <v>201</v>
      </c>
      <c r="J15" s="98" t="s">
        <v>202</v>
      </c>
      <c r="K15" s="99" t="s">
        <v>50</v>
      </c>
      <c r="L15" s="99">
        <v>100</v>
      </c>
      <c r="M15" s="97"/>
      <c r="N15" s="99" t="s">
        <v>203</v>
      </c>
      <c r="O15" s="97" t="s">
        <v>204</v>
      </c>
      <c r="P15" s="100">
        <v>0.1</v>
      </c>
      <c r="Q15" s="101">
        <v>44564</v>
      </c>
      <c r="R15" s="101">
        <v>44925</v>
      </c>
      <c r="S15" s="99"/>
      <c r="T15" s="100">
        <v>0.5</v>
      </c>
      <c r="U15" s="99"/>
      <c r="V15" s="100">
        <v>0.5</v>
      </c>
      <c r="W15" s="995"/>
      <c r="X15" s="91">
        <v>1</v>
      </c>
      <c r="Y15" s="91" t="s">
        <v>187</v>
      </c>
      <c r="Z15" s="997"/>
      <c r="AA15" s="91" t="s">
        <v>188</v>
      </c>
      <c r="AB15" s="91" t="s">
        <v>189</v>
      </c>
    </row>
    <row r="16" spans="2:28" ht="200.25" customHeight="1" thickBot="1" x14ac:dyDescent="0.3">
      <c r="B16" s="1002"/>
      <c r="C16" s="1003"/>
      <c r="D16" s="1003"/>
      <c r="E16" s="1003"/>
      <c r="F16" s="1003"/>
      <c r="G16" s="991"/>
      <c r="H16" s="994"/>
      <c r="I16" s="102" t="s">
        <v>205</v>
      </c>
      <c r="J16" s="102" t="s">
        <v>206</v>
      </c>
      <c r="K16" s="103" t="s">
        <v>50</v>
      </c>
      <c r="L16" s="103"/>
      <c r="M16" s="104"/>
      <c r="N16" s="104" t="s">
        <v>207</v>
      </c>
      <c r="O16" s="104" t="s">
        <v>208</v>
      </c>
      <c r="P16" s="105">
        <v>0.1</v>
      </c>
      <c r="Q16" s="106">
        <v>44743</v>
      </c>
      <c r="R16" s="106">
        <v>44925</v>
      </c>
      <c r="S16" s="103"/>
      <c r="T16" s="103"/>
      <c r="U16" s="100">
        <v>0.5</v>
      </c>
      <c r="V16" s="100">
        <v>0.5</v>
      </c>
      <c r="W16" s="995"/>
      <c r="X16" s="91">
        <v>1</v>
      </c>
      <c r="Y16" s="91" t="s">
        <v>187</v>
      </c>
      <c r="Z16" s="997"/>
      <c r="AA16" s="91" t="s">
        <v>188</v>
      </c>
      <c r="AB16" s="91" t="s">
        <v>189</v>
      </c>
    </row>
    <row r="17" spans="2:28" ht="93" customHeight="1" thickBot="1" x14ac:dyDescent="0.3">
      <c r="B17" s="1002"/>
      <c r="C17" s="1003"/>
      <c r="D17" s="1003"/>
      <c r="E17" s="1003"/>
      <c r="F17" s="1003"/>
      <c r="G17" s="89" t="s">
        <v>209</v>
      </c>
      <c r="H17" s="100">
        <v>0.1</v>
      </c>
      <c r="I17" s="97" t="s">
        <v>210</v>
      </c>
      <c r="J17" s="98" t="s">
        <v>211</v>
      </c>
      <c r="K17" s="99" t="s">
        <v>50</v>
      </c>
      <c r="L17" s="97"/>
      <c r="M17" s="97"/>
      <c r="N17" s="99" t="s">
        <v>212</v>
      </c>
      <c r="O17" s="97" t="s">
        <v>213</v>
      </c>
      <c r="P17" s="105">
        <v>1</v>
      </c>
      <c r="Q17" s="106">
        <v>44743</v>
      </c>
      <c r="R17" s="106">
        <v>44925</v>
      </c>
      <c r="S17" s="99"/>
      <c r="T17" s="99"/>
      <c r="U17" s="105">
        <v>0.5</v>
      </c>
      <c r="V17" s="105">
        <v>0.5</v>
      </c>
      <c r="W17" s="995"/>
      <c r="X17" s="91">
        <v>1</v>
      </c>
      <c r="Y17" s="91" t="s">
        <v>187</v>
      </c>
      <c r="Z17" s="107" t="s">
        <v>214</v>
      </c>
      <c r="AA17" s="91" t="s">
        <v>188</v>
      </c>
      <c r="AB17" s="91" t="s">
        <v>189</v>
      </c>
    </row>
    <row r="18" spans="2:28" ht="132.75" customHeight="1" thickBot="1" x14ac:dyDescent="0.3">
      <c r="B18" s="1002"/>
      <c r="C18" s="1003"/>
      <c r="D18" s="1003"/>
      <c r="E18" s="1003"/>
      <c r="F18" s="1003"/>
      <c r="G18" s="990" t="s">
        <v>215</v>
      </c>
      <c r="H18" s="999">
        <v>0.15</v>
      </c>
      <c r="I18" s="975" t="s">
        <v>216</v>
      </c>
      <c r="J18" s="975" t="s">
        <v>217</v>
      </c>
      <c r="K18" s="975" t="s">
        <v>50</v>
      </c>
      <c r="L18" s="975"/>
      <c r="M18" s="975"/>
      <c r="N18" s="975" t="s">
        <v>218</v>
      </c>
      <c r="O18" s="97" t="s">
        <v>219</v>
      </c>
      <c r="P18" s="105">
        <v>0.35</v>
      </c>
      <c r="Q18" s="106">
        <v>44743</v>
      </c>
      <c r="R18" s="106">
        <v>44925</v>
      </c>
      <c r="S18" s="99"/>
      <c r="T18" s="99"/>
      <c r="U18" s="100">
        <v>0.5</v>
      </c>
      <c r="V18" s="100">
        <v>0.5</v>
      </c>
      <c r="W18" s="995"/>
      <c r="X18" s="91">
        <v>1</v>
      </c>
      <c r="Y18" s="91" t="s">
        <v>187</v>
      </c>
      <c r="Z18" s="987">
        <v>7638480</v>
      </c>
      <c r="AA18" s="91" t="s">
        <v>188</v>
      </c>
      <c r="AB18" s="91" t="s">
        <v>189</v>
      </c>
    </row>
    <row r="19" spans="2:28" ht="108" customHeight="1" thickBot="1" x14ac:dyDescent="0.3">
      <c r="B19" s="1002"/>
      <c r="C19" s="1003"/>
      <c r="D19" s="1003"/>
      <c r="E19" s="1003"/>
      <c r="F19" s="1003"/>
      <c r="G19" s="998"/>
      <c r="H19" s="1000"/>
      <c r="I19" s="986"/>
      <c r="J19" s="986"/>
      <c r="K19" s="986"/>
      <c r="L19" s="986"/>
      <c r="M19" s="986"/>
      <c r="N19" s="986"/>
      <c r="O19" s="90" t="s">
        <v>220</v>
      </c>
      <c r="P19" s="105">
        <v>0.35</v>
      </c>
      <c r="Q19" s="106">
        <v>44743</v>
      </c>
      <c r="R19" s="106">
        <v>44925</v>
      </c>
      <c r="S19" s="99"/>
      <c r="T19" s="99"/>
      <c r="U19" s="100">
        <v>0.5</v>
      </c>
      <c r="V19" s="100">
        <v>0.5</v>
      </c>
      <c r="W19" s="995"/>
      <c r="X19" s="91">
        <v>1</v>
      </c>
      <c r="Y19" s="91" t="s">
        <v>187</v>
      </c>
      <c r="Z19" s="988"/>
      <c r="AA19" s="91" t="s">
        <v>188</v>
      </c>
      <c r="AB19" s="91" t="s">
        <v>189</v>
      </c>
    </row>
    <row r="20" spans="2:28" ht="108" customHeight="1" thickBot="1" x14ac:dyDescent="0.3">
      <c r="B20" s="1002"/>
      <c r="C20" s="1003"/>
      <c r="D20" s="1003"/>
      <c r="E20" s="1003"/>
      <c r="F20" s="1003"/>
      <c r="G20" s="991"/>
      <c r="H20" s="1001"/>
      <c r="I20" s="976"/>
      <c r="J20" s="976"/>
      <c r="K20" s="976"/>
      <c r="L20" s="976"/>
      <c r="M20" s="976"/>
      <c r="N20" s="976"/>
      <c r="O20" s="90" t="s">
        <v>221</v>
      </c>
      <c r="P20" s="105">
        <v>0.3</v>
      </c>
      <c r="Q20" s="106">
        <v>44743</v>
      </c>
      <c r="R20" s="106">
        <v>44925</v>
      </c>
      <c r="S20" s="99"/>
      <c r="T20" s="99"/>
      <c r="U20" s="100">
        <v>0.5</v>
      </c>
      <c r="V20" s="100">
        <v>0.5</v>
      </c>
      <c r="W20" s="995"/>
      <c r="X20" s="91">
        <v>1</v>
      </c>
      <c r="Y20" s="91" t="s">
        <v>187</v>
      </c>
      <c r="Z20" s="989"/>
      <c r="AA20" s="91" t="s">
        <v>188</v>
      </c>
      <c r="AB20" s="91" t="s">
        <v>189</v>
      </c>
    </row>
    <row r="21" spans="2:28" ht="108" customHeight="1" thickBot="1" x14ac:dyDescent="0.3">
      <c r="B21" s="1002"/>
      <c r="C21" s="1003"/>
      <c r="D21" s="1003"/>
      <c r="E21" s="1003"/>
      <c r="F21" s="1003"/>
      <c r="G21" s="89" t="s">
        <v>222</v>
      </c>
      <c r="H21" s="100">
        <v>0.1</v>
      </c>
      <c r="I21" s="108" t="s">
        <v>73</v>
      </c>
      <c r="J21" s="108" t="s">
        <v>73</v>
      </c>
      <c r="K21" s="108" t="s">
        <v>73</v>
      </c>
      <c r="L21" s="97"/>
      <c r="M21" s="97"/>
      <c r="N21" s="99" t="s">
        <v>222</v>
      </c>
      <c r="O21" s="109" t="s">
        <v>223</v>
      </c>
      <c r="P21" s="105">
        <v>1</v>
      </c>
      <c r="Q21" s="106">
        <v>44743</v>
      </c>
      <c r="R21" s="106">
        <v>44925</v>
      </c>
      <c r="S21" s="99"/>
      <c r="T21" s="99"/>
      <c r="U21" s="105">
        <v>0.5</v>
      </c>
      <c r="V21" s="105">
        <v>0.5</v>
      </c>
      <c r="W21" s="995"/>
      <c r="X21" s="91">
        <v>2</v>
      </c>
      <c r="Y21" s="91" t="s">
        <v>187</v>
      </c>
      <c r="Z21" s="110">
        <v>25461320</v>
      </c>
      <c r="AA21" s="91" t="s">
        <v>188</v>
      </c>
      <c r="AB21" s="91" t="s">
        <v>224</v>
      </c>
    </row>
    <row r="22" spans="2:28" ht="131.25" customHeight="1" thickBot="1" x14ac:dyDescent="0.3">
      <c r="B22" s="1002"/>
      <c r="C22" s="1003"/>
      <c r="D22" s="1003"/>
      <c r="E22" s="1003"/>
      <c r="F22" s="1003"/>
      <c r="G22" s="111" t="s">
        <v>225</v>
      </c>
      <c r="H22" s="112">
        <v>0.1</v>
      </c>
      <c r="I22" s="113" t="s">
        <v>226</v>
      </c>
      <c r="J22" s="113" t="s">
        <v>227</v>
      </c>
      <c r="K22" s="113" t="s">
        <v>50</v>
      </c>
      <c r="L22" s="113"/>
      <c r="M22" s="113"/>
      <c r="N22" s="114" t="s">
        <v>228</v>
      </c>
      <c r="O22" s="109" t="s">
        <v>229</v>
      </c>
      <c r="P22" s="105">
        <v>1</v>
      </c>
      <c r="Q22" s="106">
        <v>44564</v>
      </c>
      <c r="R22" s="106">
        <v>44925</v>
      </c>
      <c r="S22" s="99"/>
      <c r="T22" s="99"/>
      <c r="U22" s="105">
        <v>0.5</v>
      </c>
      <c r="V22" s="105">
        <v>0.5</v>
      </c>
      <c r="W22" s="995"/>
      <c r="X22" s="91">
        <v>2</v>
      </c>
      <c r="Y22" s="91" t="s">
        <v>187</v>
      </c>
      <c r="Z22" s="110">
        <v>25461320</v>
      </c>
      <c r="AA22" s="91" t="s">
        <v>188</v>
      </c>
      <c r="AB22" s="91" t="s">
        <v>230</v>
      </c>
    </row>
    <row r="23" spans="2:28" ht="129.75" customHeight="1" thickBot="1" x14ac:dyDescent="0.3">
      <c r="B23" s="1002"/>
      <c r="C23" s="1003"/>
      <c r="D23" s="1003"/>
      <c r="E23" s="1003"/>
      <c r="F23" s="1003"/>
      <c r="G23" s="990" t="s">
        <v>231</v>
      </c>
      <c r="H23" s="992">
        <v>0.05</v>
      </c>
      <c r="I23" s="975" t="s">
        <v>73</v>
      </c>
      <c r="J23" s="975" t="s">
        <v>73</v>
      </c>
      <c r="K23" s="975" t="s">
        <v>73</v>
      </c>
      <c r="L23" s="979"/>
      <c r="M23" s="975"/>
      <c r="N23" s="975" t="s">
        <v>232</v>
      </c>
      <c r="O23" s="975" t="s">
        <v>233</v>
      </c>
      <c r="P23" s="977">
        <v>1</v>
      </c>
      <c r="Q23" s="984">
        <v>44834</v>
      </c>
      <c r="R23" s="984">
        <v>44925</v>
      </c>
      <c r="S23" s="975"/>
      <c r="T23" s="975"/>
      <c r="U23" s="975"/>
      <c r="V23" s="977">
        <v>1</v>
      </c>
      <c r="W23" s="995"/>
      <c r="X23" s="115">
        <v>1</v>
      </c>
      <c r="Y23" s="116" t="s">
        <v>187</v>
      </c>
      <c r="Z23" s="117">
        <v>2546160</v>
      </c>
      <c r="AA23" s="979" t="s">
        <v>188</v>
      </c>
      <c r="AB23" s="979" t="s">
        <v>189</v>
      </c>
    </row>
    <row r="24" spans="2:28" ht="48" customHeight="1" thickBot="1" x14ac:dyDescent="0.3">
      <c r="B24" s="1002"/>
      <c r="C24" s="1003"/>
      <c r="D24" s="1003"/>
      <c r="E24" s="1003"/>
      <c r="F24" s="1003"/>
      <c r="G24" s="991"/>
      <c r="H24" s="993"/>
      <c r="I24" s="976"/>
      <c r="J24" s="976"/>
      <c r="K24" s="976"/>
      <c r="L24" s="980"/>
      <c r="M24" s="976"/>
      <c r="N24" s="976"/>
      <c r="O24" s="976"/>
      <c r="P24" s="978"/>
      <c r="Q24" s="985"/>
      <c r="R24" s="985"/>
      <c r="S24" s="976"/>
      <c r="T24" s="976"/>
      <c r="U24" s="976"/>
      <c r="V24" s="978"/>
      <c r="W24" s="980"/>
      <c r="X24" s="981" t="s">
        <v>129</v>
      </c>
      <c r="Y24" s="982"/>
      <c r="Z24" s="118" t="s">
        <v>234</v>
      </c>
      <c r="AA24" s="980"/>
      <c r="AB24" s="980"/>
    </row>
    <row r="25" spans="2:28" ht="15.75" x14ac:dyDescent="0.25">
      <c r="B25" s="983" t="s">
        <v>177</v>
      </c>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row>
    <row r="26" spans="2:28" ht="15.75" x14ac:dyDescent="0.25">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row>
  </sheetData>
  <mergeCells count="74">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H11:H16"/>
    <mergeCell ref="W11:W24"/>
    <mergeCell ref="Z11:Z16"/>
    <mergeCell ref="G18:G20"/>
    <mergeCell ref="H18:H20"/>
    <mergeCell ref="I18:I20"/>
    <mergeCell ref="J18:J20"/>
    <mergeCell ref="K18:K20"/>
    <mergeCell ref="L18:L20"/>
    <mergeCell ref="M18:M20"/>
    <mergeCell ref="G11:G16"/>
    <mergeCell ref="N18:N20"/>
    <mergeCell ref="Z18:Z20"/>
    <mergeCell ref="G23:G24"/>
    <mergeCell ref="H23:H24"/>
    <mergeCell ref="I23:I24"/>
    <mergeCell ref="J23:J24"/>
    <mergeCell ref="K23:K24"/>
    <mergeCell ref="L23:L24"/>
    <mergeCell ref="M23:M24"/>
    <mergeCell ref="N23:N24"/>
    <mergeCell ref="B25:AB25"/>
    <mergeCell ref="O23:O24"/>
    <mergeCell ref="P23:P24"/>
    <mergeCell ref="Q23:Q24"/>
    <mergeCell ref="R23:R24"/>
    <mergeCell ref="S23:S24"/>
    <mergeCell ref="T23:T24"/>
    <mergeCell ref="B11:B24"/>
    <mergeCell ref="C11:C24"/>
    <mergeCell ref="D11:D24"/>
    <mergeCell ref="E11:E24"/>
    <mergeCell ref="F11:F24"/>
    <mergeCell ref="U23:U24"/>
    <mergeCell ref="V23:V24"/>
    <mergeCell ref="AA23:AA24"/>
    <mergeCell ref="AB23:AB24"/>
    <mergeCell ref="X24:Y24"/>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D19"/>
  <sheetViews>
    <sheetView topLeftCell="K9" zoomScale="76" zoomScaleNormal="76" workbookViewId="0">
      <selection activeCell="K11" sqref="K11:K16"/>
    </sheetView>
  </sheetViews>
  <sheetFormatPr baseColWidth="10" defaultRowHeight="15" x14ac:dyDescent="0.25"/>
  <cols>
    <col min="1" max="1" width="2.28515625" customWidth="1"/>
    <col min="2" max="2" width="18.7109375" customWidth="1"/>
    <col min="3"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3" width="13.42578125" customWidth="1"/>
    <col min="24" max="27" width="6" customWidth="1"/>
    <col min="28" max="28" width="20.42578125" customWidth="1"/>
  </cols>
  <sheetData>
    <row r="2" spans="2:56" ht="41.25" customHeight="1" x14ac:dyDescent="0.25">
      <c r="B2" s="589" t="s">
        <v>24</v>
      </c>
      <c r="C2" s="589"/>
      <c r="D2" s="589"/>
      <c r="E2" s="589"/>
      <c r="F2" s="590" t="s">
        <v>0</v>
      </c>
      <c r="G2" s="591"/>
      <c r="H2" s="591"/>
      <c r="I2" s="591"/>
      <c r="J2" s="591"/>
      <c r="K2" s="591"/>
      <c r="L2" s="591"/>
      <c r="M2" s="591"/>
      <c r="N2" s="591"/>
      <c r="O2" s="591"/>
      <c r="P2" s="591"/>
      <c r="Q2" s="591"/>
      <c r="R2" s="591"/>
      <c r="S2" s="591"/>
      <c r="T2" s="592"/>
      <c r="U2" s="577" t="s">
        <v>21</v>
      </c>
      <c r="V2" s="578"/>
      <c r="W2" s="578"/>
      <c r="X2" s="578"/>
      <c r="Y2" s="578"/>
      <c r="Z2" s="579"/>
      <c r="AA2" s="593"/>
      <c r="AB2" s="594"/>
    </row>
    <row r="3" spans="2:56" ht="41.25" customHeight="1" x14ac:dyDescent="0.25">
      <c r="B3" s="589"/>
      <c r="C3" s="589"/>
      <c r="D3" s="589"/>
      <c r="E3" s="589"/>
      <c r="F3" s="599" t="s">
        <v>1</v>
      </c>
      <c r="G3" s="600"/>
      <c r="H3" s="600"/>
      <c r="I3" s="600"/>
      <c r="J3" s="600"/>
      <c r="K3" s="600"/>
      <c r="L3" s="600"/>
      <c r="M3" s="600"/>
      <c r="N3" s="600"/>
      <c r="O3" s="600"/>
      <c r="P3" s="600"/>
      <c r="Q3" s="600"/>
      <c r="R3" s="600"/>
      <c r="S3" s="600"/>
      <c r="T3" s="601"/>
      <c r="U3" s="577" t="s">
        <v>2</v>
      </c>
      <c r="V3" s="579"/>
      <c r="W3" s="718">
        <v>6</v>
      </c>
      <c r="X3" s="719"/>
      <c r="Y3" s="719"/>
      <c r="Z3" s="720"/>
      <c r="AA3" s="595"/>
      <c r="AB3" s="596"/>
    </row>
    <row r="4" spans="2:56" ht="41.25" customHeight="1" x14ac:dyDescent="0.25">
      <c r="B4" s="589"/>
      <c r="C4" s="589"/>
      <c r="D4" s="589"/>
      <c r="E4" s="589"/>
      <c r="F4" s="602"/>
      <c r="G4" s="603"/>
      <c r="H4" s="603"/>
      <c r="I4" s="603"/>
      <c r="J4" s="603"/>
      <c r="K4" s="603"/>
      <c r="L4" s="603"/>
      <c r="M4" s="603"/>
      <c r="N4" s="603"/>
      <c r="O4" s="603"/>
      <c r="P4" s="603"/>
      <c r="Q4" s="603"/>
      <c r="R4" s="603"/>
      <c r="S4" s="603"/>
      <c r="T4" s="604"/>
      <c r="U4" s="577" t="s">
        <v>3</v>
      </c>
      <c r="V4" s="579"/>
      <c r="W4" s="721">
        <v>44502</v>
      </c>
      <c r="X4" s="722"/>
      <c r="Y4" s="722"/>
      <c r="Z4" s="723"/>
      <c r="AA4" s="595"/>
      <c r="AB4" s="596"/>
    </row>
    <row r="5" spans="2:56" ht="41.25" customHeight="1" x14ac:dyDescent="0.25">
      <c r="B5" s="589"/>
      <c r="C5" s="589"/>
      <c r="D5" s="589"/>
      <c r="E5" s="589"/>
      <c r="F5" s="611" t="s">
        <v>4</v>
      </c>
      <c r="G5" s="612"/>
      <c r="H5" s="612"/>
      <c r="I5" s="612"/>
      <c r="J5" s="612"/>
      <c r="K5" s="612"/>
      <c r="L5" s="612"/>
      <c r="M5" s="612"/>
      <c r="N5" s="612"/>
      <c r="O5" s="612"/>
      <c r="P5" s="612"/>
      <c r="Q5" s="612"/>
      <c r="R5" s="612"/>
      <c r="S5" s="612"/>
      <c r="T5" s="613"/>
      <c r="U5" s="577" t="s">
        <v>5</v>
      </c>
      <c r="V5" s="578"/>
      <c r="W5" s="578"/>
      <c r="X5" s="578"/>
      <c r="Y5" s="578"/>
      <c r="Z5" s="579"/>
      <c r="AA5" s="597"/>
      <c r="AB5" s="598"/>
    </row>
    <row r="6" spans="2:56" ht="4.5" customHeight="1" thickBot="1" x14ac:dyDescent="0.3">
      <c r="B6" s="1"/>
      <c r="C6" s="1"/>
      <c r="D6" s="1"/>
      <c r="E6" s="1"/>
      <c r="F6" s="1"/>
      <c r="G6" s="1"/>
      <c r="H6" s="1"/>
      <c r="I6" s="2"/>
      <c r="J6" s="2"/>
      <c r="K6" s="2"/>
      <c r="L6" s="2"/>
      <c r="M6" s="2"/>
      <c r="N6" s="2"/>
      <c r="O6" s="2"/>
      <c r="P6" s="2"/>
      <c r="Q6" s="2"/>
      <c r="R6" s="2"/>
      <c r="S6" s="2"/>
      <c r="T6" s="2"/>
      <c r="U6" s="2"/>
      <c r="V6" s="2"/>
      <c r="W6" s="2"/>
      <c r="X6" s="2"/>
      <c r="Y6" s="2"/>
      <c r="Z6" s="2"/>
      <c r="AA6" s="2"/>
      <c r="AB6" s="2"/>
    </row>
    <row r="7" spans="2:56" ht="16.5" hidden="1" thickBot="1" x14ac:dyDescent="0.3">
      <c r="B7" s="3" t="s">
        <v>26</v>
      </c>
      <c r="C7" s="4"/>
      <c r="D7" s="4"/>
      <c r="E7" s="4"/>
      <c r="F7" s="4"/>
      <c r="G7" s="4"/>
      <c r="H7" s="4"/>
      <c r="I7" s="2"/>
      <c r="J7" s="2"/>
      <c r="K7" s="2"/>
      <c r="L7" s="2"/>
      <c r="M7" s="2"/>
      <c r="N7" s="2"/>
      <c r="O7" s="2"/>
      <c r="P7" s="2"/>
      <c r="Q7" s="2"/>
      <c r="R7" s="2"/>
      <c r="S7" s="2"/>
      <c r="T7" s="2"/>
      <c r="U7" s="2"/>
      <c r="V7" s="2"/>
      <c r="W7" s="2"/>
      <c r="X7" s="2"/>
      <c r="Y7" s="2"/>
      <c r="Z7" s="2"/>
      <c r="AA7" s="2"/>
      <c r="AB7" s="2"/>
    </row>
    <row r="8" spans="2:56" ht="15" customHeight="1" x14ac:dyDescent="0.25">
      <c r="B8" s="580" t="s">
        <v>23</v>
      </c>
      <c r="C8" s="583" t="s">
        <v>6</v>
      </c>
      <c r="D8" s="583" t="s">
        <v>28</v>
      </c>
      <c r="E8" s="583" t="s">
        <v>25</v>
      </c>
      <c r="F8" s="586" t="s">
        <v>29</v>
      </c>
      <c r="G8" s="583" t="s">
        <v>7</v>
      </c>
      <c r="H8" s="586" t="s">
        <v>22</v>
      </c>
      <c r="I8" s="588" t="s">
        <v>8</v>
      </c>
      <c r="J8" s="588"/>
      <c r="K8" s="588"/>
      <c r="L8" s="588"/>
      <c r="M8" s="588"/>
      <c r="N8" s="563" t="s">
        <v>30</v>
      </c>
      <c r="O8" s="563" t="s">
        <v>9</v>
      </c>
      <c r="P8" s="563" t="s">
        <v>10</v>
      </c>
      <c r="Q8" s="563" t="s">
        <v>37</v>
      </c>
      <c r="R8" s="563" t="s">
        <v>38</v>
      </c>
      <c r="S8" s="563" t="s">
        <v>11</v>
      </c>
      <c r="T8" s="563" t="s">
        <v>12</v>
      </c>
      <c r="U8" s="563" t="s">
        <v>13</v>
      </c>
      <c r="V8" s="563" t="s">
        <v>14</v>
      </c>
      <c r="W8" s="566" t="s">
        <v>15</v>
      </c>
      <c r="X8" s="567"/>
      <c r="Y8" s="567"/>
      <c r="Z8" s="567"/>
      <c r="AA8" s="568"/>
      <c r="AB8" s="569" t="s">
        <v>16</v>
      </c>
    </row>
    <row r="9" spans="2:56" ht="24.75" customHeight="1" x14ac:dyDescent="0.25">
      <c r="B9" s="581"/>
      <c r="C9" s="584"/>
      <c r="D9" s="584"/>
      <c r="E9" s="584"/>
      <c r="F9" s="587"/>
      <c r="G9" s="584"/>
      <c r="H9" s="587"/>
      <c r="I9" s="5"/>
      <c r="J9" s="5"/>
      <c r="K9" s="5"/>
      <c r="L9" s="5" t="s">
        <v>27</v>
      </c>
      <c r="M9" s="572" t="s">
        <v>17</v>
      </c>
      <c r="N9" s="564"/>
      <c r="O9" s="564"/>
      <c r="P9" s="564"/>
      <c r="Q9" s="564"/>
      <c r="R9" s="564"/>
      <c r="S9" s="564"/>
      <c r="T9" s="564"/>
      <c r="U9" s="564"/>
      <c r="V9" s="564"/>
      <c r="W9" s="573" t="s">
        <v>36</v>
      </c>
      <c r="X9" s="575" t="s">
        <v>32</v>
      </c>
      <c r="Y9" s="575" t="s">
        <v>33</v>
      </c>
      <c r="Z9" s="575" t="s">
        <v>34</v>
      </c>
      <c r="AA9" s="575" t="s">
        <v>35</v>
      </c>
      <c r="AB9" s="570"/>
    </row>
    <row r="10" spans="2:56" ht="103.5" customHeight="1" x14ac:dyDescent="0.25">
      <c r="B10" s="582"/>
      <c r="C10" s="585"/>
      <c r="D10" s="585"/>
      <c r="E10" s="585"/>
      <c r="F10" s="584"/>
      <c r="G10" s="585"/>
      <c r="H10" s="584"/>
      <c r="I10" s="5" t="s">
        <v>31</v>
      </c>
      <c r="J10" s="5" t="s">
        <v>18</v>
      </c>
      <c r="K10" s="5" t="s">
        <v>19</v>
      </c>
      <c r="L10" s="5" t="s">
        <v>20</v>
      </c>
      <c r="M10" s="565"/>
      <c r="N10" s="565"/>
      <c r="O10" s="565"/>
      <c r="P10" s="565"/>
      <c r="Q10" s="565"/>
      <c r="R10" s="565"/>
      <c r="S10" s="565"/>
      <c r="T10" s="565"/>
      <c r="U10" s="565"/>
      <c r="V10" s="565"/>
      <c r="W10" s="574"/>
      <c r="X10" s="576"/>
      <c r="Y10" s="576"/>
      <c r="Z10" s="576"/>
      <c r="AA10" s="576"/>
      <c r="AB10" s="571"/>
    </row>
    <row r="11" spans="2:56" ht="45" customHeight="1" x14ac:dyDescent="0.25">
      <c r="B11" s="879" t="s">
        <v>150</v>
      </c>
      <c r="C11" s="879" t="s">
        <v>151</v>
      </c>
      <c r="D11" s="879" t="s">
        <v>152</v>
      </c>
      <c r="E11" s="879" t="s">
        <v>153</v>
      </c>
      <c r="F11" s="879"/>
      <c r="G11" s="1008" t="s">
        <v>154</v>
      </c>
      <c r="H11" s="1008">
        <v>90</v>
      </c>
      <c r="I11" s="1008" t="s">
        <v>155</v>
      </c>
      <c r="J11" s="1008" t="s">
        <v>156</v>
      </c>
      <c r="K11" s="1008" t="s">
        <v>157</v>
      </c>
      <c r="L11" s="77"/>
      <c r="M11" s="78"/>
      <c r="N11" s="78" t="s">
        <v>158</v>
      </c>
      <c r="O11" s="79" t="s">
        <v>159</v>
      </c>
      <c r="P11" s="80">
        <v>20</v>
      </c>
      <c r="Q11" s="81">
        <v>44563</v>
      </c>
      <c r="R11" s="81">
        <v>44925</v>
      </c>
      <c r="S11" s="82">
        <v>0.25</v>
      </c>
      <c r="T11" s="82">
        <v>0.25</v>
      </c>
      <c r="U11" s="82">
        <v>0.25</v>
      </c>
      <c r="V11" s="82">
        <v>0.25</v>
      </c>
      <c r="W11" s="77" t="s">
        <v>160</v>
      </c>
      <c r="X11" s="77">
        <v>1</v>
      </c>
      <c r="Y11" s="77" t="s">
        <v>161</v>
      </c>
      <c r="Z11" s="78"/>
      <c r="AA11" s="78"/>
      <c r="AB11" s="78" t="s">
        <v>162</v>
      </c>
    </row>
    <row r="12" spans="2:56" ht="108" x14ac:dyDescent="0.25">
      <c r="B12" s="880"/>
      <c r="C12" s="880"/>
      <c r="D12" s="880"/>
      <c r="E12" s="880"/>
      <c r="F12" s="880"/>
      <c r="G12" s="1008"/>
      <c r="H12" s="1008"/>
      <c r="I12" s="1008"/>
      <c r="J12" s="1008"/>
      <c r="K12" s="1008"/>
      <c r="L12" s="83"/>
      <c r="M12" s="83"/>
      <c r="N12" s="79" t="s">
        <v>163</v>
      </c>
      <c r="O12" s="79" t="s">
        <v>164</v>
      </c>
      <c r="P12" s="84">
        <v>20</v>
      </c>
      <c r="Q12" s="81">
        <v>44563</v>
      </c>
      <c r="R12" s="81">
        <v>44925</v>
      </c>
      <c r="S12" s="82">
        <v>0.25</v>
      </c>
      <c r="T12" s="82">
        <v>0.25</v>
      </c>
      <c r="U12" s="82">
        <v>0.25</v>
      </c>
      <c r="V12" s="82">
        <v>0.25</v>
      </c>
      <c r="W12" s="77" t="s">
        <v>160</v>
      </c>
      <c r="X12" s="77">
        <v>1</v>
      </c>
      <c r="Y12" s="85" t="s">
        <v>161</v>
      </c>
      <c r="Z12" s="83"/>
      <c r="AA12" s="83"/>
      <c r="AB12" s="78" t="s">
        <v>162</v>
      </c>
    </row>
    <row r="13" spans="2:56" ht="48" x14ac:dyDescent="0.25">
      <c r="B13" s="880"/>
      <c r="C13" s="880"/>
      <c r="D13" s="880"/>
      <c r="E13" s="880"/>
      <c r="F13" s="880"/>
      <c r="G13" s="1008"/>
      <c r="H13" s="1008"/>
      <c r="I13" s="1008"/>
      <c r="J13" s="1008"/>
      <c r="K13" s="1008"/>
      <c r="L13" s="83"/>
      <c r="M13" s="83"/>
      <c r="N13" s="83" t="s">
        <v>165</v>
      </c>
      <c r="O13" s="79" t="s">
        <v>166</v>
      </c>
      <c r="P13" s="84">
        <v>20</v>
      </c>
      <c r="Q13" s="81">
        <v>44563</v>
      </c>
      <c r="R13" s="81">
        <v>44925</v>
      </c>
      <c r="S13" s="82">
        <v>0.25</v>
      </c>
      <c r="T13" s="82">
        <v>0.25</v>
      </c>
      <c r="U13" s="82">
        <v>0.25</v>
      </c>
      <c r="V13" s="82">
        <v>0.25</v>
      </c>
      <c r="W13" s="77" t="s">
        <v>160</v>
      </c>
      <c r="X13" s="77">
        <v>1</v>
      </c>
      <c r="Y13" s="85" t="s">
        <v>161</v>
      </c>
      <c r="Z13" s="83"/>
      <c r="AA13" s="83"/>
      <c r="AB13" s="78" t="s">
        <v>162</v>
      </c>
    </row>
    <row r="14" spans="2:56" ht="60" x14ac:dyDescent="0.25">
      <c r="B14" s="880"/>
      <c r="C14" s="880"/>
      <c r="D14" s="880"/>
      <c r="E14" s="880"/>
      <c r="F14" s="880"/>
      <c r="G14" s="1008"/>
      <c r="H14" s="1008"/>
      <c r="I14" s="1008"/>
      <c r="J14" s="1008"/>
      <c r="K14" s="1008"/>
      <c r="L14" s="83"/>
      <c r="M14" s="83"/>
      <c r="N14" s="83" t="s">
        <v>167</v>
      </c>
      <c r="O14" s="79" t="s">
        <v>168</v>
      </c>
      <c r="P14" s="84">
        <v>20</v>
      </c>
      <c r="Q14" s="81">
        <v>44563</v>
      </c>
      <c r="R14" s="81">
        <v>44925</v>
      </c>
      <c r="S14" s="82">
        <v>0.25</v>
      </c>
      <c r="T14" s="82">
        <v>0.25</v>
      </c>
      <c r="U14" s="82">
        <v>0.25</v>
      </c>
      <c r="V14" s="82">
        <v>0.25</v>
      </c>
      <c r="W14" s="77" t="s">
        <v>160</v>
      </c>
      <c r="X14" s="77">
        <v>1</v>
      </c>
      <c r="Y14" s="85" t="s">
        <v>161</v>
      </c>
      <c r="Z14" s="83"/>
      <c r="AA14" s="83"/>
      <c r="AB14" s="78" t="s">
        <v>162</v>
      </c>
    </row>
    <row r="15" spans="2:56" s="86" customFormat="1" ht="96" x14ac:dyDescent="0.25">
      <c r="B15" s="880"/>
      <c r="C15" s="880"/>
      <c r="D15" s="880"/>
      <c r="E15" s="880"/>
      <c r="F15" s="880"/>
      <c r="G15" s="1008"/>
      <c r="H15" s="1008"/>
      <c r="I15" s="1008"/>
      <c r="J15" s="1008"/>
      <c r="K15" s="1008"/>
      <c r="L15" s="83"/>
      <c r="M15" s="83"/>
      <c r="N15" s="83" t="s">
        <v>169</v>
      </c>
      <c r="O15" s="79" t="s">
        <v>170</v>
      </c>
      <c r="P15" s="85">
        <v>10</v>
      </c>
      <c r="Q15" s="81">
        <v>44563</v>
      </c>
      <c r="R15" s="81">
        <v>44925</v>
      </c>
      <c r="S15" s="82">
        <v>0.25</v>
      </c>
      <c r="T15" s="82">
        <v>0.25</v>
      </c>
      <c r="U15" s="82">
        <v>0.25</v>
      </c>
      <c r="V15" s="82">
        <v>0.25</v>
      </c>
      <c r="W15" s="77" t="s">
        <v>160</v>
      </c>
      <c r="X15" s="77">
        <v>1</v>
      </c>
      <c r="Y15" s="85" t="s">
        <v>161</v>
      </c>
      <c r="Z15" s="83"/>
      <c r="AA15" s="83"/>
      <c r="AB15" s="78" t="s">
        <v>162</v>
      </c>
      <c r="AC15"/>
      <c r="AD15"/>
      <c r="AE15"/>
      <c r="AF15"/>
      <c r="AG15"/>
      <c r="AH15"/>
      <c r="AI15"/>
      <c r="AJ15"/>
      <c r="AK15"/>
      <c r="AL15"/>
      <c r="AM15"/>
      <c r="AN15"/>
      <c r="AO15"/>
      <c r="AP15"/>
      <c r="AQ15"/>
      <c r="AR15"/>
      <c r="AS15"/>
      <c r="AT15"/>
      <c r="AU15"/>
      <c r="AV15"/>
      <c r="AW15"/>
      <c r="AX15"/>
      <c r="AY15"/>
      <c r="AZ15"/>
      <c r="BA15"/>
      <c r="BB15"/>
      <c r="BC15"/>
      <c r="BD15"/>
    </row>
    <row r="16" spans="2:56" s="87" customFormat="1" ht="36" x14ac:dyDescent="0.25">
      <c r="B16" s="880"/>
      <c r="C16" s="880"/>
      <c r="D16" s="880"/>
      <c r="E16" s="880"/>
      <c r="F16" s="880"/>
      <c r="G16" s="1008"/>
      <c r="H16" s="1008"/>
      <c r="I16" s="1008"/>
      <c r="J16" s="1008"/>
      <c r="K16" s="1008"/>
      <c r="L16" s="83"/>
      <c r="M16" s="83"/>
      <c r="N16" s="79" t="s">
        <v>171</v>
      </c>
      <c r="O16" s="79" t="s">
        <v>172</v>
      </c>
      <c r="P16" s="84">
        <v>10</v>
      </c>
      <c r="Q16" s="81">
        <v>44563</v>
      </c>
      <c r="R16" s="81">
        <v>44925</v>
      </c>
      <c r="S16" s="82">
        <v>0.25</v>
      </c>
      <c r="T16" s="82">
        <v>0.25</v>
      </c>
      <c r="U16" s="82">
        <v>0.25</v>
      </c>
      <c r="V16" s="82">
        <v>0.25</v>
      </c>
      <c r="W16" s="77" t="s">
        <v>160</v>
      </c>
      <c r="X16" s="77">
        <v>1</v>
      </c>
      <c r="Y16" s="85" t="s">
        <v>161</v>
      </c>
      <c r="Z16" s="83"/>
      <c r="AA16" s="83"/>
      <c r="AB16" s="78" t="s">
        <v>162</v>
      </c>
      <c r="AC16"/>
      <c r="AD16"/>
      <c r="AE16"/>
      <c r="AF16"/>
      <c r="AG16"/>
      <c r="AH16"/>
      <c r="AI16"/>
      <c r="AJ16"/>
      <c r="AK16"/>
      <c r="AL16"/>
      <c r="AM16"/>
      <c r="AN16"/>
      <c r="AO16"/>
      <c r="AP16"/>
      <c r="AQ16"/>
      <c r="AR16"/>
      <c r="AS16"/>
      <c r="AT16"/>
      <c r="AU16"/>
      <c r="AV16"/>
      <c r="AW16"/>
      <c r="AX16"/>
      <c r="AY16"/>
      <c r="AZ16"/>
      <c r="BA16"/>
      <c r="BB16"/>
      <c r="BC16"/>
      <c r="BD16"/>
    </row>
    <row r="17" spans="2:56" s="88" customFormat="1" ht="36" x14ac:dyDescent="0.25">
      <c r="B17" s="881"/>
      <c r="C17" s="881"/>
      <c r="D17" s="881"/>
      <c r="E17" s="881"/>
      <c r="F17" s="881"/>
      <c r="G17" s="77" t="s">
        <v>173</v>
      </c>
      <c r="H17" s="77">
        <v>10</v>
      </c>
      <c r="I17" s="77" t="s">
        <v>173</v>
      </c>
      <c r="J17" s="77" t="s">
        <v>174</v>
      </c>
      <c r="K17" s="77" t="s">
        <v>174</v>
      </c>
      <c r="L17" s="77" t="s">
        <v>174</v>
      </c>
      <c r="M17" s="77" t="s">
        <v>174</v>
      </c>
      <c r="N17" s="77" t="s">
        <v>175</v>
      </c>
      <c r="O17" s="79" t="s">
        <v>176</v>
      </c>
      <c r="P17" s="84">
        <v>100</v>
      </c>
      <c r="Q17" s="81">
        <v>45200</v>
      </c>
      <c r="R17" s="81">
        <v>44925</v>
      </c>
      <c r="S17" s="82"/>
      <c r="T17" s="77"/>
      <c r="U17" s="77"/>
      <c r="V17" s="82">
        <v>1</v>
      </c>
      <c r="W17" s="77" t="s">
        <v>160</v>
      </c>
      <c r="X17" s="77">
        <v>1</v>
      </c>
      <c r="Y17" s="85" t="s">
        <v>161</v>
      </c>
      <c r="Z17" s="83"/>
      <c r="AA17" s="83"/>
      <c r="AB17" s="78" t="s">
        <v>162</v>
      </c>
      <c r="AC17"/>
      <c r="AD17"/>
      <c r="AE17"/>
      <c r="AF17"/>
      <c r="AG17"/>
      <c r="AH17"/>
      <c r="AI17"/>
      <c r="AJ17"/>
      <c r="AK17"/>
      <c r="AL17"/>
      <c r="AM17"/>
      <c r="AN17"/>
      <c r="AO17"/>
      <c r="AP17"/>
      <c r="AQ17"/>
      <c r="AR17"/>
      <c r="AS17"/>
      <c r="AT17"/>
      <c r="AU17"/>
      <c r="AV17"/>
      <c r="AW17"/>
      <c r="AX17"/>
      <c r="AY17"/>
      <c r="AZ17"/>
      <c r="BA17"/>
      <c r="BB17"/>
      <c r="BC17"/>
      <c r="BD17"/>
    </row>
    <row r="18" spans="2:56" x14ac:dyDescent="0.25">
      <c r="B18" s="1"/>
      <c r="C18" s="1"/>
      <c r="D18" s="1"/>
      <c r="E18" s="1"/>
      <c r="F18" s="1"/>
      <c r="G18" s="1"/>
      <c r="H18" s="1"/>
      <c r="I18" s="2"/>
      <c r="J18" s="2"/>
      <c r="K18" s="2"/>
      <c r="L18" s="2"/>
      <c r="M18" s="2"/>
      <c r="N18" s="2"/>
      <c r="O18" s="2"/>
      <c r="P18" s="2"/>
      <c r="Q18" s="2"/>
      <c r="R18" s="2"/>
      <c r="S18" s="2"/>
      <c r="T18" s="2"/>
      <c r="U18" s="2"/>
      <c r="V18" s="2"/>
      <c r="W18" s="2"/>
      <c r="X18" s="2"/>
      <c r="Y18" s="2"/>
      <c r="Z18" s="2"/>
      <c r="AA18" s="2"/>
      <c r="AB18" s="2"/>
    </row>
    <row r="19" spans="2:56" x14ac:dyDescent="0.25">
      <c r="B19" s="837" t="s">
        <v>177</v>
      </c>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row>
  </sheetData>
  <mergeCells count="47">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H11:H16"/>
    <mergeCell ref="I11:I16"/>
    <mergeCell ref="J11:J16"/>
    <mergeCell ref="K11:K16"/>
    <mergeCell ref="B19:AB19"/>
    <mergeCell ref="B11:B17"/>
    <mergeCell ref="C11:C17"/>
    <mergeCell ref="D11:D17"/>
    <mergeCell ref="E11:E17"/>
    <mergeCell ref="F11:F17"/>
    <mergeCell ref="G11:G16"/>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10.GESTION DE LA TECNOLOGIA </vt:lpstr>
      <vt:lpstr>09.MISIONAL</vt:lpstr>
      <vt:lpstr>08. TALENTO HUMANO </vt:lpstr>
      <vt:lpstr>07. G. FINANCIERA</vt:lpstr>
      <vt:lpstr>06. AMBIENTE FISICO</vt:lpstr>
      <vt:lpstr>05. G. CONTRATACION</vt:lpstr>
      <vt:lpstr>04. INFORMACION Y COM.</vt:lpstr>
      <vt:lpstr>03. PLANEACION ORG.</vt:lpstr>
      <vt:lpstr>02. G. JURIDICA</vt:lpstr>
      <vt:lpstr>01. MEJORAMIENTO CONTINUO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PLANEACIÓN</cp:lastModifiedBy>
  <cp:lastPrinted>2021-02-08T18:42:32Z</cp:lastPrinted>
  <dcterms:created xsi:type="dcterms:W3CDTF">2019-02-26T15:44:55Z</dcterms:created>
  <dcterms:modified xsi:type="dcterms:W3CDTF">2022-04-21T22:04:39Z</dcterms:modified>
</cp:coreProperties>
</file>